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10065" activeTab="0"/>
  </bookViews>
  <sheets>
    <sheet name="1 (4)" sheetId="1" r:id="rId1"/>
    <sheet name="Лист1" sheetId="2" r:id="rId2"/>
  </sheets>
  <definedNames>
    <definedName name="_xlnm.Print_Area" localSheetId="0">'1 (4)'!$A$1:$N$52</definedName>
  </definedNames>
  <calcPr fullCalcOnLoad="1"/>
</workbook>
</file>

<file path=xl/sharedStrings.xml><?xml version="1.0" encoding="utf-8"?>
<sst xmlns="http://schemas.openxmlformats.org/spreadsheetml/2006/main" count="1524" uniqueCount="676">
  <si>
    <t>Общая площадь МКД, кв.м</t>
  </si>
  <si>
    <t>Жилая площадь МКД, кв.м</t>
  </si>
  <si>
    <t>Количество квартир в МКД, ед.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</si>
  <si>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</si>
  <si>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</si>
  <si>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Сумма остатка средств на счете (руб.)</t>
  </si>
  <si>
    <t>Информация об МКД</t>
  </si>
  <si>
    <t>Начислено нарастающим итогом с начала формирования фонда капитального ремонта (руб.)</t>
  </si>
  <si>
    <t>Задолженность по взносам с начала формирования фонда капитального ремонта</t>
  </si>
  <si>
    <t>Кредиторская задолженность</t>
  </si>
  <si>
    <t>Отчет  о формировании фонда капитального ремонта</t>
  </si>
  <si>
    <t>(наименование организации)</t>
  </si>
  <si>
    <t>Жилая площадь МКД, принятая для начисления взносов на капитальный ремонт кв.м(1*)</t>
  </si>
  <si>
    <t>Израсходовано взносов на проведение капитального ремонта,с начало формирования фонда капитального ремонта</t>
  </si>
  <si>
    <t>Дебиторская задолжненность</t>
  </si>
  <si>
    <t>№ п/п</t>
  </si>
  <si>
    <t xml:space="preserve">Муниципальное образование </t>
  </si>
  <si>
    <t>Адрес МКД</t>
  </si>
  <si>
    <t>Город Горно-Алтайск</t>
  </si>
  <si>
    <t>г.Горно-Алтайск, пер. Гранитный, 3</t>
  </si>
  <si>
    <t>г.Горно-Алтайск, пер. Гранитный, 7</t>
  </si>
  <si>
    <t>г.Горно-Алтайск, пер. Медицинский, 4</t>
  </si>
  <si>
    <t>г.Горно-Алтайск, пер. Плесовый,8</t>
  </si>
  <si>
    <t>г.Горно-Алтайск, пер. Промышленный, 7</t>
  </si>
  <si>
    <t>г.Горно-Алтайск, пер. Технологический, 14</t>
  </si>
  <si>
    <t>г.Горно-Алтайск, пер. Технологический, 16</t>
  </si>
  <si>
    <t>г.Горно-Алтайск, пр. Коммунистический, 10</t>
  </si>
  <si>
    <t>г.Горно-Алтайск, пр. Коммунистический, 125</t>
  </si>
  <si>
    <t>г.Горно-Алтайск, пр. Коммунистический, 127</t>
  </si>
  <si>
    <t>г.Горно-Алтайск, пр. Коммунистический, 131</t>
  </si>
  <si>
    <t>г.Горно-Алтайск, пр. Коммунистический, 133</t>
  </si>
  <si>
    <t>г.Горно-Алтайск, пр. Коммунистический, 135</t>
  </si>
  <si>
    <t>г.Горно-Алтайск, пр. Коммунистический, 137</t>
  </si>
  <si>
    <t>г.Горно-Алтайск, пр. Коммунистический, 143</t>
  </si>
  <si>
    <t>г.Горно-Алтайск, пр. Коммунистический, 145</t>
  </si>
  <si>
    <t>г.Горно-Алтайск, пр. Коммунистический, 147</t>
  </si>
  <si>
    <t>г.Горно-Алтайск, пр. Коммунистический, 15</t>
  </si>
  <si>
    <t>г.Горно-Алтайск, пр. Коммунистический, 15/1</t>
  </si>
  <si>
    <t>г.Горно-Алтайск, пр. Коммунистический, 151</t>
  </si>
  <si>
    <t>г.Горно-Алтайск, пр. Коммунистический, 155</t>
  </si>
  <si>
    <t>г.Горно-Алтайск, пр. Коммунистический, 157</t>
  </si>
  <si>
    <t>г.Горно-Алтайск, пр. Коммунистический, 158</t>
  </si>
  <si>
    <t>г.Горно-Алтайск, пр. Коммунистический, 159</t>
  </si>
  <si>
    <t>г.Горно-Алтайск, пр. Коммунистический, 159/1</t>
  </si>
  <si>
    <t>г.Горно-Алтайск, пр. Коммунистический, 160</t>
  </si>
  <si>
    <t>г.Горно-Алтайск, пр. Коммунистический, 161</t>
  </si>
  <si>
    <t>г.Горно-Алтайск, пр. Коммунистический, 162</t>
  </si>
  <si>
    <t>г.Горно-Алтайск, пр. Коммунистический, 163</t>
  </si>
  <si>
    <t>г.Горно-Алтайск, пр. Коммунистический, 164</t>
  </si>
  <si>
    <t>г.Горно-Алтайск, пр. Коммунистический, 165</t>
  </si>
  <si>
    <t>г.Горно-Алтайск, пр. Коммунистический, 167</t>
  </si>
  <si>
    <t>г.Горно-Алтайск, пр. Коммунистический, 168</t>
  </si>
  <si>
    <t>г.Горно-Алтайск, пр. Коммунистический, 169</t>
  </si>
  <si>
    <t>г.Горно-Алтайск, пр. Коммунистический, 17</t>
  </si>
  <si>
    <t>г.Горно-Алтайск, пр. Коммунистический, 172</t>
  </si>
  <si>
    <t>г.Горно-Алтайск, пр. Коммунистический, 174</t>
  </si>
  <si>
    <t>г.Горно-Алтайск, пр. Коммунистический, 176</t>
  </si>
  <si>
    <t>г.Горно-Алтайск, пр. Коммунистический, 186</t>
  </si>
  <si>
    <t>г.Горно-Алтайск, пр. Коммунистический, 2</t>
  </si>
  <si>
    <t>г.Горно-Алтайск, пр. Коммунистический, 20</t>
  </si>
  <si>
    <t>г.Горно-Алтайск, пр. Коммунистический, 22</t>
  </si>
  <si>
    <t>г.Горно-Алтайск, пр. Коммунистический, 23</t>
  </si>
  <si>
    <t>г.Горно-Алтайск, пр. Коммунистический, 24</t>
  </si>
  <si>
    <t>г.Горно-Алтайск, пр. Коммунистический, 27</t>
  </si>
  <si>
    <t>г.Горно-Алтайск, пр. Коммунистический, 29</t>
  </si>
  <si>
    <t>г.Горно-Алтайск, пр. Коммунистический, 3</t>
  </si>
  <si>
    <t>г.Горно-Алтайск, пр. Коммунистический, 30</t>
  </si>
  <si>
    <t>г.Горно-Алтайск, пр. Коммунистический, 31</t>
  </si>
  <si>
    <t>г.Горно-Алтайск, пр. Коммунистический, 33</t>
  </si>
  <si>
    <t>г.Горно-Алтайск, пр. Коммунистический, 34</t>
  </si>
  <si>
    <t>г.Горно-Алтайск, пр. Коммунистический, 36</t>
  </si>
  <si>
    <t>г.Горно-Алтайск, пр. Коммунистический, 36/1</t>
  </si>
  <si>
    <t>г.Горно-Алтайск, пр. Коммунистический, 38</t>
  </si>
  <si>
    <t>г.Горно-Алтайск, пр. Коммунистический, 38/1</t>
  </si>
  <si>
    <t>г.Горно-Алтайск, пр. Коммунистический, 39</t>
  </si>
  <si>
    <t>г.Горно-Алтайск, пр. Коммунистический, 43</t>
  </si>
  <si>
    <t>г.Горно-Алтайск, пр. Коммунистический, 45</t>
  </si>
  <si>
    <t>г.Горно-Алтайск, пр. Коммунистический, 47</t>
  </si>
  <si>
    <t>г.Горно-Алтайск, пр. Коммунистический, 49</t>
  </si>
  <si>
    <t>г.Горно-Алтайск, пр. Коммунистический, 5</t>
  </si>
  <si>
    <t>г.Горно-Алтайск, пр. Коммунистический, 5/1</t>
  </si>
  <si>
    <t>г.Горно-Алтайск, пр. Коммунистический, 51</t>
  </si>
  <si>
    <t>г.Горно-Алтайск, пр. Коммунистический, 57</t>
  </si>
  <si>
    <t>г.Горно-Алтайск, пр. Коммунистический, 59</t>
  </si>
  <si>
    <t>г.Горно-Алтайск, пр. Коммунистический, 59/1</t>
  </si>
  <si>
    <t>г.Горно-Алтайск, пр. Коммунистический, 61</t>
  </si>
  <si>
    <t>г.Горно-Алтайск, пр. Коммунистический, 65</t>
  </si>
  <si>
    <t>г.Горно-Алтайск, пр. Коммунистический, 67</t>
  </si>
  <si>
    <t>г.Горно-Алтайск, пр. Коммунистический, 69</t>
  </si>
  <si>
    <t>г.Горно-Алтайск, пр. Коммунистический, 7</t>
  </si>
  <si>
    <t>г.Горно-Алтайск, пр. Коммунистический, 71</t>
  </si>
  <si>
    <t>г.Горно-Алтайск, пр. Коммунистический, 73</t>
  </si>
  <si>
    <t>г.Горно-Алтайск, пр. Коммунистический, 74</t>
  </si>
  <si>
    <t>г.Горно-Алтайск, пр. Коммунистический, 75</t>
  </si>
  <si>
    <t>г.Горно-Алтайск, пр. Коммунистический, 78</t>
  </si>
  <si>
    <t>г.Горно-Алтайск, пр. Коммунистический, 8</t>
  </si>
  <si>
    <t>г.Горно-Алтайск, пр. Коммунистический, 80</t>
  </si>
  <si>
    <t>г.Горно-Алтайск, пр. Коммунистический, 82</t>
  </si>
  <si>
    <t>г.Горно-Алтайск, пр. Коммунистический, 84/1</t>
  </si>
  <si>
    <t>г.Горно-Алтайск, пр. Коммунистический, 86</t>
  </si>
  <si>
    <t>г.Горно-Алтайск, пр. Коммунистический, 88</t>
  </si>
  <si>
    <t>г.Горно-Алтайск, пр. Коммунистический, 9</t>
  </si>
  <si>
    <t>г.Горно-Алтайск, пр. Коммунистический, 90</t>
  </si>
  <si>
    <t>г.Горно-Алтайск, пр. Коммунистический, 91</t>
  </si>
  <si>
    <t>г.Горно-Алтайск, пр. Коммунистический, 92/1</t>
  </si>
  <si>
    <t>г.Горно-Алтайск, пр. Коммунистический, 95</t>
  </si>
  <si>
    <t>г.Горно-Алтайск, пр. Коммунистический, 95/1</t>
  </si>
  <si>
    <t>г.Горно-Алтайск, пр. Коммунистический, 97</t>
  </si>
  <si>
    <t>г.Горно-Алтайск, пр. Коммунистический, 99</t>
  </si>
  <si>
    <t>г.Горно-Алтайск, ул. Алтайская, 14</t>
  </si>
  <si>
    <t>г.Горно-Алтайск, ул. Алтайская, 16</t>
  </si>
  <si>
    <t>г.Горно-Алтайск, ул. Алтайская, 20</t>
  </si>
  <si>
    <t>г.Горно-Алтайск, ул. Алтайская, 22</t>
  </si>
  <si>
    <t>г.Горно-Алтайск, ул. Алтайская, 24</t>
  </si>
  <si>
    <t>г.Горно-Алтайск, ул. Алтайская, 26</t>
  </si>
  <si>
    <t>г.Горно-Алтайск, ул. Алтайская, 28</t>
  </si>
  <si>
    <t>г.Горно-Алтайск, ул. Алтайская, 5</t>
  </si>
  <si>
    <t>г.Горно-Алтайск, ул. Алтайская, 6</t>
  </si>
  <si>
    <t>г.Горно-Алтайск, ул. Алтайская, 8</t>
  </si>
  <si>
    <t>г.Горно-Алтайск, ул. Б. Головина, 3</t>
  </si>
  <si>
    <t>г.Горно-Алтайск, ул. Б. Головина, 7</t>
  </si>
  <si>
    <t>г.Горно-Алтайск, ул. Барнаульская, 2</t>
  </si>
  <si>
    <t>г.Горно-Алтайск, ул. Барнаульская, 4</t>
  </si>
  <si>
    <t>г.Горно-Алтайск, ул. Барнаульская, 6</t>
  </si>
  <si>
    <t>г.Горно-Алтайск, ул. Березовая, 6</t>
  </si>
  <si>
    <t>г.Горно-Алтайск, ул. Бийская. 3</t>
  </si>
  <si>
    <t>г.Горно-Алтайск, ул. Гастелло, 2</t>
  </si>
  <si>
    <t>г.Горно-Алтайск, ул. Заводская, 5</t>
  </si>
  <si>
    <t>г.Горно-Алтайск, ул. Заводская, 7</t>
  </si>
  <si>
    <t>г.Горно-Алтайск, ул. Заринская 22/1</t>
  </si>
  <si>
    <t>г.Горно-Алтайск, ул. Заринская 33</t>
  </si>
  <si>
    <t>г.Горно-Алтайск, ул. Красная,25</t>
  </si>
  <si>
    <t>г.Горно-Алтайск, ул. Красноармейская, 1</t>
  </si>
  <si>
    <t>г.Горно-Алтайск, ул. Красноармейская, 11</t>
  </si>
  <si>
    <t>г.Горно-Алтайск, ул. Ленина, 14</t>
  </si>
  <si>
    <t>г.Горно-Алтайск, ул. Ленина, 6</t>
  </si>
  <si>
    <t>г.Горно-Алтайск, ул. Ленкина, 10</t>
  </si>
  <si>
    <t>г.Горно-Алтайск, ул. Ленкина, 12</t>
  </si>
  <si>
    <t>г.Горно-Алтайск, ул. Ленкина, 2</t>
  </si>
  <si>
    <t>г.Горно-Алтайск, ул. Лисавенко, 2</t>
  </si>
  <si>
    <t>г.Горно-Алтайск, ул. Лисавенко, 4</t>
  </si>
  <si>
    <t>г.Горно-Алтайск, ул. Луговая, 122</t>
  </si>
  <si>
    <t>г.Горно-Алтайск, ул. Мичурина, 2</t>
  </si>
  <si>
    <t>г.Горно-Алтайск, ул. Набережная, 10</t>
  </si>
  <si>
    <t>г.Горно-Алтайск, ул. Набережная, 12</t>
  </si>
  <si>
    <t>г.Горно-Алтайск, ул. Объездная, 18</t>
  </si>
  <si>
    <t>г.Горно-Алтайск, ул. Островского, 28</t>
  </si>
  <si>
    <t>г.Горно-Алтайск, ул. П.Кучияк, 11</t>
  </si>
  <si>
    <t>г.Горно-Алтайск, ул. П.Кучияк, 5</t>
  </si>
  <si>
    <t>г.Горно-Алтайск, ул. П.Кучияк, 7</t>
  </si>
  <si>
    <t>г.Горно-Алтайск, ул. П.Кучияк, 9</t>
  </si>
  <si>
    <t>г.Горно-Алтайск, ул. Поселковая, 10</t>
  </si>
  <si>
    <t>г.Горно-Алтайск, ул. Поселковая, 2</t>
  </si>
  <si>
    <t>г.Горно-Алтайск, ул. Поселковая, 4</t>
  </si>
  <si>
    <t>г.Горно-Алтайск, ул. Поселковая, 8</t>
  </si>
  <si>
    <t>г.Горно-Алтайск, ул. Промышленная, 3/1 кор.3</t>
  </si>
  <si>
    <t>г.Горно-Алтайск, ул. Промышленная, 3/1 кор.4</t>
  </si>
  <si>
    <t>г.Горно-Алтайск, ул. Промышленная, 5/1</t>
  </si>
  <si>
    <t>г.Горно-Алтайск, ул. Северная, 5</t>
  </si>
  <si>
    <t>г.Горно-Алтайск, ул. Социалистическая, 10</t>
  </si>
  <si>
    <t>г.Горно-Алтайск, ул. Социалистическая, 12</t>
  </si>
  <si>
    <t>г.Горно-Алтайск, ул. Социалистическая, 18</t>
  </si>
  <si>
    <t>г.Горно-Алтайск, ул. Строителей, 14</t>
  </si>
  <si>
    <t>г.Горно-Алтайск, ул. Строителей, 18</t>
  </si>
  <si>
    <t>г.Горно-Алтайск, ул. Строителей, 4</t>
  </si>
  <si>
    <t>г.Горно-Алтайск, ул. Строителей, 6</t>
  </si>
  <si>
    <t>г.Горно-Алтайск, ул. Улагашева, 11</t>
  </si>
  <si>
    <t>г.Горно-Алтайск, ул. Улагашева, 16</t>
  </si>
  <si>
    <t>г.Горно-Алтайск, ул. Улагашева, 6</t>
  </si>
  <si>
    <t>г.Горно-Алтайск, ул. Ушакова, 7</t>
  </si>
  <si>
    <t>г.Горно-Алтайск, ул. Чаптынова, 16</t>
  </si>
  <si>
    <t>г.Горно-Алтайск, ул. Чаптынова, 18</t>
  </si>
  <si>
    <t>г.Горно-Алтайск, ул. Чаптынова, 22</t>
  </si>
  <si>
    <t>г.Горно-Алтайск, ул. Чаптынова, 28</t>
  </si>
  <si>
    <t>г.Горно-Алтайск, ул. Чорос-Гуркина, 24</t>
  </si>
  <si>
    <t>г.Горно-Алтайск, ул. Чорос-Гуркина, 26</t>
  </si>
  <si>
    <t>г.Горно-Алтайск, ул. Чорос-Гуркина, 3</t>
  </si>
  <si>
    <t>г.Горно-Алтайск, ул. Чорос-Гуркина, 32</t>
  </si>
  <si>
    <t>г.Горно-Алтайск, ул. Чорос-Гуркина, 33</t>
  </si>
  <si>
    <t>г.Горно-Алтайск, ул. Чорос-Гуркина, 35</t>
  </si>
  <si>
    <t>г.Горно-Алтайск, ул. Чорос-Гуркина, 36</t>
  </si>
  <si>
    <t>г.Горно-Алтайск, ул. Чорос-Гуркина, 41</t>
  </si>
  <si>
    <t>г.Горно-Алтайск, ул. Чорос-Гуркина, 43</t>
  </si>
  <si>
    <t>г.Горно-Алтайск, ул. Чорос-Гуркина, 45</t>
  </si>
  <si>
    <t>г.Горно-Алтайск, ул. Чорос-Гуркина, 47</t>
  </si>
  <si>
    <t>г.Горно-Алтайск, ул. Чорос-Гуркина, 49</t>
  </si>
  <si>
    <t>г.Горно-Алтайск, ул. Чорос-Гуркина, 5</t>
  </si>
  <si>
    <t>г.Горно-Алтайск, ул. Чорос-Гуркина, 50</t>
  </si>
  <si>
    <t>г.Горно-Алтайск, ул. Чорос-Гуркина, 57</t>
  </si>
  <si>
    <t>г.Горно-Алтайск, ул. Чорос-Гуркина, 58</t>
  </si>
  <si>
    <t>г.Горно-Алтайск, ул. Чорос-Гуркина, 59</t>
  </si>
  <si>
    <t>г.Горно-Алтайск, ул. Чорос-Гуркина, 59/1</t>
  </si>
  <si>
    <t>г.Горно-Алтайск, ул. Чорос-Гуркина, 60</t>
  </si>
  <si>
    <t>г.Горно-Алтайск, ул. Чорос-Гуркина, 69</t>
  </si>
  <si>
    <t>г.Горно-Алтайск, ул. Чорос-Гуркина, 7</t>
  </si>
  <si>
    <t>г.Горно-Алтайск, ул. Чорос-Гуркина, 70</t>
  </si>
  <si>
    <t>г.Горно-Алтайск, ул. Чорос-Гуркина, 72</t>
  </si>
  <si>
    <t>г.Горно-Алтайск, ул. Чорос-Гуркина, 74</t>
  </si>
  <si>
    <t>г.Горно-Алтайск, ул. Чорос-Гуркина, 8</t>
  </si>
  <si>
    <t>г.Горно-Алтайск, ул. Шебалинская, 2/1</t>
  </si>
  <si>
    <t>Банк Зенит</t>
  </si>
  <si>
    <t xml:space="preserve">Сбербанк </t>
  </si>
  <si>
    <t>с. Кызыл-Озёк, ул. Советская, 59</t>
  </si>
  <si>
    <t>с. Кызыл-Озёк, ул. Советская, 61</t>
  </si>
  <si>
    <t>с. Кызыл-Озек, ул. Советская, 69</t>
  </si>
  <si>
    <t>с. Кызыл-Озёк, ул. Советская, 71</t>
  </si>
  <si>
    <t>с. Кызыл-Озек, ул. Советская, 73</t>
  </si>
  <si>
    <t>с. Кызыл-Озек, ул. Советская, 75</t>
  </si>
  <si>
    <t>с. Майма, пер. Спортивный, 14</t>
  </si>
  <si>
    <t>с. Майма, ул. 50 лет Победы, 2</t>
  </si>
  <si>
    <t>с. Майма, ул. 50 лет Победы, 4</t>
  </si>
  <si>
    <t>с. Майма, ул. Березовая роща, 11</t>
  </si>
  <si>
    <t>с. Майма, ул. Березовая роща, 12</t>
  </si>
  <si>
    <t>с. Майма, ул. Березовая роща, 13</t>
  </si>
  <si>
    <t>с. Майма, ул. Березовая роща, 9, корп. 3</t>
  </si>
  <si>
    <t>с. Майма, ул. Гидростроителей, 12</t>
  </si>
  <si>
    <t>с. Майма, ул. Гидростроителей, 13</t>
  </si>
  <si>
    <t>с. Майма, ул. Гидростроителей, 14</t>
  </si>
  <si>
    <t>с. Майма, ул. Гидростроителей, 15</t>
  </si>
  <si>
    <t>с. Майма, ул. Гидростроителей, 17</t>
  </si>
  <si>
    <t>с. Майма, ул. Гидростроителей, 18</t>
  </si>
  <si>
    <t>с. Майма, ул. Гидростроителей, 19</t>
  </si>
  <si>
    <t>с. Майма, ул. Гидростроителей, 20</t>
  </si>
  <si>
    <t>с. Майма, ул. Гидростроителей, 23</t>
  </si>
  <si>
    <t>с. Майма, ул. Гидростроителей, 25</t>
  </si>
  <si>
    <t>с. Майма, ул. Гидростроителей, 26</t>
  </si>
  <si>
    <t>с. Майма, ул. Гидростроителей, 27</t>
  </si>
  <si>
    <t>с. Майма, ул. Гидростроителей, 28</t>
  </si>
  <si>
    <t>с. Майма, ул. Гидростроителей, 42А</t>
  </si>
  <si>
    <t>с. Майма, ул. Гидростроителей, 44</t>
  </si>
  <si>
    <t>с. Майма, ул. Заводская, 48</t>
  </si>
  <si>
    <t>с. Майма, ул. Заводская, 50</t>
  </si>
  <si>
    <t>с. Майма, ул. Карьерная, 2 корп. 1</t>
  </si>
  <si>
    <t>с. Майма, ул. Карьерная, 2 корп. 2</t>
  </si>
  <si>
    <t>с. Майма, ул. Катунская, 4</t>
  </si>
  <si>
    <t>с. Майма, ул. Катунская, 4 А</t>
  </si>
  <si>
    <t>с. Майма, ул. Ленина, 105</t>
  </si>
  <si>
    <t>с. Майма, ул. Ленина, 32</t>
  </si>
  <si>
    <t>с. Майма, ул. Ленина, 34</t>
  </si>
  <si>
    <t>с. Майма, ул. Ленина, 38</t>
  </si>
  <si>
    <t>с. Майма, ул. Ленина, 46</t>
  </si>
  <si>
    <t>с. Майма, ул. Ленина, 48</t>
  </si>
  <si>
    <t>с. Майма, ул. Ленина, 50</t>
  </si>
  <si>
    <t>с. Майма, ул. Ленина, 52</t>
  </si>
  <si>
    <t>с. Майма, ул. Ленина, 7</t>
  </si>
  <si>
    <t>с. Майма, ул. Ленина, 70 а</t>
  </si>
  <si>
    <t>с. Майма, ул. Ленина, 78</t>
  </si>
  <si>
    <t>с. Майма, ул. Лесная, 49</t>
  </si>
  <si>
    <t>с. Майма, ул. Лесная, 51</t>
  </si>
  <si>
    <t>с. Майма, ул. Механизаторов, 20</t>
  </si>
  <si>
    <t>с. Майма, ул. Механизаторов, 3</t>
  </si>
  <si>
    <t>с. Майма, ул. Механизаторов, 5</t>
  </si>
  <si>
    <t>с. Майма, ул. Механизаторов, 6</t>
  </si>
  <si>
    <t>с. Майма, ул. Механизаторов, 6, корп. 2</t>
  </si>
  <si>
    <t>с. Майма, ул. Мира, 10</t>
  </si>
  <si>
    <t>с. Майма, ул. Мира, 12</t>
  </si>
  <si>
    <t>с. Майма, ул. Мира, 14</t>
  </si>
  <si>
    <t>с. Майма, ул. Мира, 16</t>
  </si>
  <si>
    <t>с. Майма, ул. Мира, 5</t>
  </si>
  <si>
    <t>с. Майма, ул. Мира, 7</t>
  </si>
  <si>
    <t>с. Майма, ул. Мира, 9</t>
  </si>
  <si>
    <t>с. Майма, ул. Октябрьская, 2</t>
  </si>
  <si>
    <t>с. Майма, ул. Подгорная, 28</t>
  </si>
  <si>
    <t>с. Майма, ул. Подгорная, 28 а</t>
  </si>
  <si>
    <t>с. Майма, ул. Подгорная, 37</t>
  </si>
  <si>
    <t>с. Майма, ул. Советская, 84</t>
  </si>
  <si>
    <t>с. Майма, ул. Социалистическая, 1</t>
  </si>
  <si>
    <t>с. Майма, ул. Социалистическая, 2</t>
  </si>
  <si>
    <t>с. Майма, ул. Социалистическая, 3</t>
  </si>
  <si>
    <t>с. Майма, ул. Социалистическая, 4</t>
  </si>
  <si>
    <t>с. Майма, ул. Социалистическая, 5</t>
  </si>
  <si>
    <t>с. Майма, ул. Социалистическая, 6</t>
  </si>
  <si>
    <t>с. Майма, ул. Социалистическая, 7</t>
  </si>
  <si>
    <t>с. Майма, ул. Социалистическая, 8</t>
  </si>
  <si>
    <t>с. Майма, ул. Социалистическая, 9</t>
  </si>
  <si>
    <t>с. Майма, ул. Строителей, 1</t>
  </si>
  <si>
    <t>с. Майма, ул. Строителей, 14</t>
  </si>
  <si>
    <t>с. Майма, ул. Строителей, 2</t>
  </si>
  <si>
    <t>с. Майма, ул. Строителей, 4</t>
  </si>
  <si>
    <t>с. Майма, ул. Строителей, 5</t>
  </si>
  <si>
    <t>с. Майма, ул. Трудовая, 45</t>
  </si>
  <si>
    <t>с. Майма, ул. Трудовая, 49</t>
  </si>
  <si>
    <t>с. Майма, ул. Энергетиков, 1</t>
  </si>
  <si>
    <t>с. Майма, ул. Энергетиков, 13</t>
  </si>
  <si>
    <t>с. Майма, ул. Юбилейная, 10</t>
  </si>
  <si>
    <t>с. Майма, ул. Юбилейная, 12</t>
  </si>
  <si>
    <t>с. Майма, ул. Юбилейная, 14</t>
  </si>
  <si>
    <t>с. Майма, ул. Юбилейная, 4</t>
  </si>
  <si>
    <t>с. Майма, ул. Юбилейная, 5</t>
  </si>
  <si>
    <t>с. Майма, ул. Юбилейная, 6</t>
  </si>
  <si>
    <t>с. Майма, ул. Юбилейная, 7</t>
  </si>
  <si>
    <t>с. Майма, ул. Юбилейная, 8</t>
  </si>
  <si>
    <t>с. Соузга, ул. Центральная, 23/1</t>
  </si>
  <si>
    <t>с. Соузга, ул. Центральная, 23/2</t>
  </si>
  <si>
    <t>с. Соузга, ул. Центральная, 23/3</t>
  </si>
  <si>
    <t>с. Соузга, ул. Центральная, 23/4</t>
  </si>
  <si>
    <t>МО Майминский район</t>
  </si>
  <si>
    <t>с. Сейка, ул. Центральная, 7а</t>
  </si>
  <si>
    <t>с. Турочак, ул. Осипова, 6</t>
  </si>
  <si>
    <t>с. Турочак, ул. Осипова, 8</t>
  </si>
  <si>
    <t>с. Турочак, ул. Рабочая, 29</t>
  </si>
  <si>
    <t>с. Турочак, ул. Советская, 69</t>
  </si>
  <si>
    <t>с. Турочак, ул. Советская, 71</t>
  </si>
  <si>
    <t>с. Турочак, ул. Тельмана, 13</t>
  </si>
  <si>
    <t>с. Турочак, ул. Тельмана, 56</t>
  </si>
  <si>
    <t>с.Чемал,ул.Пчелкина, 11</t>
  </si>
  <si>
    <t>с.Чемал,ул.Пчелкина, 13</t>
  </si>
  <si>
    <t>с.Чемал,ул.Пчелкина, 3</t>
  </si>
  <si>
    <t>с.Чемал,ул.Пчелкина, 5</t>
  </si>
  <si>
    <t>с.Чемал,ул.Пчелкина, 7</t>
  </si>
  <si>
    <t>с.Чемал,ул.Пчелкина, 9</t>
  </si>
  <si>
    <t>с. Барагаш, ул. Школьная, 10</t>
  </si>
  <si>
    <t>с. Барагаш, ул. Школьная, 12</t>
  </si>
  <si>
    <t>с. Барагаш, ул. Школьная, 8</t>
  </si>
  <si>
    <t>с. Черга, ул. Садовая, 28</t>
  </si>
  <si>
    <t>с. Шебалино, ул. Набережная, 2</t>
  </si>
  <si>
    <t>с. Шебалино, ул. П.Кучияк, 20</t>
  </si>
  <si>
    <t>с. Шебалино, ул. П.Кучияк, 25</t>
  </si>
  <si>
    <t>с. Шебалино, ул. П.Кучияк, 25А</t>
  </si>
  <si>
    <t>с. Шебалино, ул. Почтовая, 54</t>
  </si>
  <si>
    <t>с. Шебалино, ул. Советская, 92</t>
  </si>
  <si>
    <t>с. Онгудай, ул. Заречная, 38</t>
  </si>
  <si>
    <t>с. Онгудай, ул. Зеленая, 10</t>
  </si>
  <si>
    <t>с. Онгудай, ул. Ленина, 13</t>
  </si>
  <si>
    <t>с. Онгудай, ул. Победы, 6</t>
  </si>
  <si>
    <t>с. Онгудай, ул. Победы, 8</t>
  </si>
  <si>
    <t>с. Онгудай, ул. Рабочая, 15</t>
  </si>
  <si>
    <t>с. Онгудай, ул. Советская, 132</t>
  </si>
  <si>
    <t>с. Онгудай, ул. Советская, 86</t>
  </si>
  <si>
    <t>с. Онгудай, ул. Советская, 99</t>
  </si>
  <si>
    <t>с. Онгудай, ул. Энергетиков, 3</t>
  </si>
  <si>
    <t>с. Онгудай, ул.Чуйская, 8</t>
  </si>
  <si>
    <t>с.Огневка, ул.Ермолаева, 1 а</t>
  </si>
  <si>
    <t>с.Огневка, ул.Советская, 9</t>
  </si>
  <si>
    <t>с.Усть-Кокса, ул.Нагорная, 10</t>
  </si>
  <si>
    <t>с.Усть-Кокса, ул.Нагорная, 12</t>
  </si>
  <si>
    <t>с.Усть-Кокса, ул.Советская, 68</t>
  </si>
  <si>
    <t>с.Усть-Кокса, ул.Советская, 76</t>
  </si>
  <si>
    <t>с.Усть-Кокса, ул.Совхозная, 10</t>
  </si>
  <si>
    <t>с.Усть-Кокса, ул.Совхозная, 12</t>
  </si>
  <si>
    <t>с.Усть-Кокса, ул.Совхозная, 14</t>
  </si>
  <si>
    <t>с.Усть-Кокса, ул.Совхозная, 16</t>
  </si>
  <si>
    <t>с.Усть-Кокса, ул.Юшкина, 11</t>
  </si>
  <si>
    <t>с.Чендек, ул.Садовая, 17</t>
  </si>
  <si>
    <t>с.Чендек, ул.Садовая, 19</t>
  </si>
  <si>
    <t>c. Усть-Кан, ул. Лесная, 4</t>
  </si>
  <si>
    <t>с. Усть-Кан, ул. Лесная, 6</t>
  </si>
  <si>
    <t>с. Усть-Кан, ул. Школьная, 3</t>
  </si>
  <si>
    <t>с. Усть-Кан, ул. Школьная, 4</t>
  </si>
  <si>
    <t>с. Усть-Кан, ул. Школьная, 5</t>
  </si>
  <si>
    <t>с. Усть-Кан, ул. Школьная, 6</t>
  </si>
  <si>
    <t>с. Усть-Кан, ул. Школьная, 7</t>
  </si>
  <si>
    <t>с.Акташ, ул. Заречная,17</t>
  </si>
  <si>
    <t>с.Акташ, ул. Зяблицкого, 1</t>
  </si>
  <si>
    <t>с.Акташ, ул. Зяблицкого, 3</t>
  </si>
  <si>
    <t>с.Акташ, ул. К.Маркса, 19</t>
  </si>
  <si>
    <t>с.Акташ, ул. К.Маркса, 29</t>
  </si>
  <si>
    <t>с.Акташ, ул. Космонавтов, 2а</t>
  </si>
  <si>
    <t>с.Акташ, ул. Ленина, 25</t>
  </si>
  <si>
    <t>с.Акташ, ул. Ленина, 25а</t>
  </si>
  <si>
    <t>с.Акташ, ул. Орджоникидзе, 25</t>
  </si>
  <si>
    <t>с.Акташ, ул. Орджоникидзе, 26</t>
  </si>
  <si>
    <t>с.Акташ, ул. Орджоникидзе, 27</t>
  </si>
  <si>
    <t>с.Акташ, ул. Орджоникидзе, 28/1</t>
  </si>
  <si>
    <t>с.Акташ, ул. Орджоникидзе, 29</t>
  </si>
  <si>
    <t>с.Акташ, ул. Орджоникидзе, 30</t>
  </si>
  <si>
    <t>с.Акташ, ул. Парковая, 11</t>
  </si>
  <si>
    <t>с.Акташ, ул. Парковая, 12</t>
  </si>
  <si>
    <t>с.Акташ, ул. Парковая, 13</t>
  </si>
  <si>
    <t>с.Акташ, ул. Парковая, 14</t>
  </si>
  <si>
    <t>с.Акташ, ул. Парковая, 18</t>
  </si>
  <si>
    <t>с.Акташ, ул. Парковая, 2</t>
  </si>
  <si>
    <t>с.Акташ, ул. Парковая, 20</t>
  </si>
  <si>
    <t>с.Акташ, ул. Парковая, 22</t>
  </si>
  <si>
    <t>с.Акташ, ул. Парковая, 24</t>
  </si>
  <si>
    <t>с.Акташ, ул. Парковая, 5</t>
  </si>
  <si>
    <t>с.Акташ, ул. Парковая, 6</t>
  </si>
  <si>
    <t>с.Акташ, ул. Парковая, 7</t>
  </si>
  <si>
    <t>с.Акташ, ул. Парковая, 8</t>
  </si>
  <si>
    <t>с.Акташ, ул. Пушкина, 10</t>
  </si>
  <si>
    <t>с.Акташ, ул. Пушкина, 4</t>
  </si>
  <si>
    <t>с.Акташ, ул. Пушкина, 5</t>
  </si>
  <si>
    <t>с.Акташ, ул. Пушкина, 6</t>
  </si>
  <si>
    <t>с.Акташ, ул. Пушкина, 8</t>
  </si>
  <si>
    <t>с.Акташ, ул. Пушкина, 9</t>
  </si>
  <si>
    <t>с.Акташ, ул. Ст. Мохова, 14</t>
  </si>
  <si>
    <t>с.Акташ, ул. Ст. Мохова, 16</t>
  </si>
  <si>
    <t>с.Акташ, ул. Ст. Мохова, 20</t>
  </si>
  <si>
    <t>с.Акташ, ул. Южная, 18</t>
  </si>
  <si>
    <t>с.Акташ, ул. Южная, 20</t>
  </si>
  <si>
    <t>с.Акташ, ул. Южная, 23</t>
  </si>
  <si>
    <t>с. Кош-Агач, ул. Пограничная, 1</t>
  </si>
  <si>
    <t>МО Кош-Агичский район</t>
  </si>
  <si>
    <t>МО Улаганский район</t>
  </si>
  <si>
    <t>МО Чойский район</t>
  </si>
  <si>
    <t>МО Турочакский район</t>
  </si>
  <si>
    <t>МО Чемальский район</t>
  </si>
  <si>
    <t>МО Шебалинский район</t>
  </si>
  <si>
    <t>МО Онгудайский район</t>
  </si>
  <si>
    <t>МО Усть-Коксинский район</t>
  </si>
  <si>
    <t>МО Усть-Канский район</t>
  </si>
  <si>
    <t>г.Горно-Алтайск, ул. Э.Палкина, 11 с/с</t>
  </si>
  <si>
    <t>г.Горно-Алтайск, ул. Чорос-Гуркина, 68 с/с</t>
  </si>
  <si>
    <t>г.Горно-Алтайск, ул. Ушакова, 8 с/с</t>
  </si>
  <si>
    <t>г.Горно-Алтайск, ул. Поселковая, 6 с/с</t>
  </si>
  <si>
    <t>г.Горно-Алтайск, ул. П.Сухова, 10 с/с</t>
  </si>
  <si>
    <t>г.Горно-Алтайск, ул. П.Сухова, 12 с/с</t>
  </si>
  <si>
    <t>г.Горно-Алтайск, ул. Мамонтова, 15 с/с</t>
  </si>
  <si>
    <t>г.Горно-Алтайск, ул. Ленина, 195 с/с</t>
  </si>
  <si>
    <t>г.Горно-Алтайск, ул. Заводская, 12 с/с</t>
  </si>
  <si>
    <t>г.Горно-Алтайск, ул. Алтайская, 3 с/с</t>
  </si>
  <si>
    <t>г.Горно-Алтайск, пр. Коммунистический, 92 с/с</t>
  </si>
  <si>
    <t>г.Горно-Алтайск, пр. Коммунистический, 66 с/с</t>
  </si>
  <si>
    <t>г.Горно-Алтайск, пр. Коммунистический, 60 с/с</t>
  </si>
  <si>
    <t>г.Горно-Алтайск, пр. Коммунистический, 56 с/с</t>
  </si>
  <si>
    <t>г.Горно-Алтайск, пр. Коммунистический, 174/1 с/с</t>
  </si>
  <si>
    <t>г.Горно-Алтайск, пр. Коммунистический, 178 с/с</t>
  </si>
  <si>
    <t>г.Горно-Алтайск, пр. Коммунистический, 180 с/с</t>
  </si>
  <si>
    <t>г.Горно-Алтайск, пр. Коммунистический, 21 с/с</t>
  </si>
  <si>
    <t>г.Горно-Алтайск, пр. Коммунистический, 25 с/с</t>
  </si>
  <si>
    <t>г.Горно-Алтайск, пр. Коммунистический, 28 с/с</t>
  </si>
  <si>
    <t xml:space="preserve">г.Горно-Алтайск, пр. Коммунистический, 94/1 </t>
  </si>
  <si>
    <t xml:space="preserve">с. Майма, ул. Энергетиков, 7 </t>
  </si>
  <si>
    <t xml:space="preserve">с.Толгоек,ул.Энергетиков, 1 </t>
  </si>
  <si>
    <t>с.Толгоек,ул.Энергетиков, 2</t>
  </si>
  <si>
    <t xml:space="preserve">с.Толгоек,ул.Энергетиков, 3 </t>
  </si>
  <si>
    <t>ИТОГО:</t>
  </si>
  <si>
    <t xml:space="preserve">с. Черга, ул. Садовая, 32 </t>
  </si>
  <si>
    <t>г.Горно-Алтайск, пр. Коммунистический, 109/6, корпус 3</t>
  </si>
  <si>
    <t>г.Горно-Алтайск, ул. П.Кучияк, 7 копрус 2006 год</t>
  </si>
  <si>
    <t>г.Горно-Алтайск, ул. Промышленная, 3/1 кор.1</t>
  </si>
  <si>
    <t>г.Горно-Алтайск, ул. Промышленная, 3/1 кор.2</t>
  </si>
  <si>
    <t>г.Горно-Алтайск, ул. Улагашева, 4</t>
  </si>
  <si>
    <t>с. Майма, ул. Гидростроителей, 21</t>
  </si>
  <si>
    <t>г.Горно-Алтайск, ул. П.Сухова, 14/1</t>
  </si>
  <si>
    <t>г.Горно-Алтайск, пер. Технологический, 14/1</t>
  </si>
  <si>
    <t>г.Горно-Алтайск, ул. Проточная, 10/1</t>
  </si>
  <si>
    <t>г.Горно-Алтайск, ул. Заринская 25</t>
  </si>
  <si>
    <t>г.Горно-Алтайск, ул. Советская, 7/3</t>
  </si>
  <si>
    <t>г.Горно-Алтайск, пр. Коммунистический, 165/1</t>
  </si>
  <si>
    <t>г.Горно-Алтайск, пер. Гранитный, 12</t>
  </si>
  <si>
    <t>с. Майма, ул. Мира, 13</t>
  </si>
  <si>
    <t>с. Кызыл-Озек, ул. Советская, 69/1</t>
  </si>
  <si>
    <t>с. Майма, ул. Березовая роща, 9, корп. 1</t>
  </si>
  <si>
    <t>с. Майма, ул. Березовая роща, 9, корп. 2</t>
  </si>
  <si>
    <t>с. Майма, ул. Гидростроителей, 36</t>
  </si>
  <si>
    <t>с. Майма, ул. Карьерная, 2 корп. 3</t>
  </si>
  <si>
    <t>с. Майма, ул. Карьерная, 2 корп. 4</t>
  </si>
  <si>
    <t>с. Майма, ул. Карьерная, 10</t>
  </si>
  <si>
    <t>с. Майма, ул. Климкина, 20, корп. 1</t>
  </si>
  <si>
    <t>с. Майма, ул. Климкина, 20, корп. 4</t>
  </si>
  <si>
    <t>с. Майма, ул. Глухарева, 32</t>
  </si>
  <si>
    <t>с.Чемал,ул.Сельскохозяйственная, 1б</t>
  </si>
  <si>
    <t>с. Шебалино, ул. Советская, 192</t>
  </si>
  <si>
    <t>с. Шебалино, ул. Советская, 206</t>
  </si>
  <si>
    <t>с. Шебалино, ул. Советская, 91</t>
  </si>
  <si>
    <t>с. Шебалино, ул. Энергетиков, 4</t>
  </si>
  <si>
    <t>с.Усть-Кокса, ул.Аргучинского, 18Б</t>
  </si>
  <si>
    <t>с.Усть-Кокса, ул.Нагорная, 82А</t>
  </si>
  <si>
    <t>с.Маргала, ул.Центральная, 2А</t>
  </si>
  <si>
    <t>с.Акташ, ул. Ст. Мохова, 21/1</t>
  </si>
  <si>
    <t>СНО "РФКР"</t>
  </si>
  <si>
    <t xml:space="preserve">г.Горно-Алтайск, ул. Чорос-Гуркина, 34 </t>
  </si>
  <si>
    <t xml:space="preserve"> </t>
  </si>
  <si>
    <t>г.Горно-Алтайск, пр. Коммунистический, 129 с/с нач</t>
  </si>
  <si>
    <t>с.Акташ, ул. Пушкина, 12</t>
  </si>
  <si>
    <t xml:space="preserve">г.Горно-Алтайск, пр. Коммунистический, 170 </t>
  </si>
  <si>
    <t xml:space="preserve">г.Горно-Алтайск, ул. Алтайская, 18 </t>
  </si>
  <si>
    <t>с.Акташ, ул. Парковая, 9</t>
  </si>
  <si>
    <t>Россельхозбанк</t>
  </si>
  <si>
    <t>Алтайская 6</t>
  </si>
  <si>
    <t>АЛТАЙСКАЯ УЛ 5</t>
  </si>
  <si>
    <t>Алтайская, дом 14</t>
  </si>
  <si>
    <t>Алтайская, дом 16</t>
  </si>
  <si>
    <t>Алтайская, дом 20</t>
  </si>
  <si>
    <t>Алтайская, дом 22</t>
  </si>
  <si>
    <t>Алтайская, дом 24</t>
  </si>
  <si>
    <t>Алтайская, дом 26</t>
  </si>
  <si>
    <t>Алтайская, дом 28</t>
  </si>
  <si>
    <t xml:space="preserve">Алтайская, дом 3/1, корпус А-Б </t>
  </si>
  <si>
    <t>Алтайская, дом 3/1, корпус В</t>
  </si>
  <si>
    <t>Алтайская, дом 8</t>
  </si>
  <si>
    <t>Б.Головина, дом 3</t>
  </si>
  <si>
    <t>Б.Головина, дом 7</t>
  </si>
  <si>
    <t>Барнаульская, дом 2</t>
  </si>
  <si>
    <t>Барнаульская, дом 4</t>
  </si>
  <si>
    <t>Барнаульская, дом 6</t>
  </si>
  <si>
    <t xml:space="preserve">Березовая, дом 6 рфкр </t>
  </si>
  <si>
    <t>Бийская, дом 3</t>
  </si>
  <si>
    <t>Гастелло, дом 2</t>
  </si>
  <si>
    <t>Заводская, дом 7</t>
  </si>
  <si>
    <t>Заринская, дом 33</t>
  </si>
  <si>
    <t>Коммунистический пр-кт, дом 10</t>
  </si>
  <si>
    <t xml:space="preserve">Коммунистический пр-кт, дом 109/6 №3 </t>
  </si>
  <si>
    <t xml:space="preserve">Коммунистический пр-кт, дом 125 </t>
  </si>
  <si>
    <t>Коммунистический пр-кт, дом 127</t>
  </si>
  <si>
    <t>Коммунистический пр-кт, дом 131</t>
  </si>
  <si>
    <t>Коммунистический пр-кт, дом 133</t>
  </si>
  <si>
    <t>Коммунистический пр-кт, дом 135</t>
  </si>
  <si>
    <t>Коммунистический пр-кт, дом 137</t>
  </si>
  <si>
    <t>Коммунистический пр-кт, дом 143</t>
  </si>
  <si>
    <t>Коммунистический пр-кт, дом 145</t>
  </si>
  <si>
    <t>Коммунистический пр-кт, дом 147</t>
  </si>
  <si>
    <t>Коммунистический пр-кт, дом 15</t>
  </si>
  <si>
    <t>Коммунистический пр-кт, дом 15\1</t>
  </si>
  <si>
    <t>Коммунистический пр-кт, дом 151</t>
  </si>
  <si>
    <t>Коммунистический пр-кт, дом 155</t>
  </si>
  <si>
    <t>Коммунистический пр-кт, дом 157</t>
  </si>
  <si>
    <t>Коммунистический пр-кт, дом 158</t>
  </si>
  <si>
    <t>Коммунистический пр-кт, дом 159</t>
  </si>
  <si>
    <t xml:space="preserve">Коммунистический пр-кт, дом 159/1 </t>
  </si>
  <si>
    <t>Коммунистический пр-кт, дом 160</t>
  </si>
  <si>
    <t>Коммунистический пр-кт, дом 161</t>
  </si>
  <si>
    <t>Коммунистический пр-кт, дом 162</t>
  </si>
  <si>
    <t>Коммунистический пр-кт, дом 163</t>
  </si>
  <si>
    <t>Коммунистический пр-кт, дом 164</t>
  </si>
  <si>
    <t>Коммунистический пр-кт, дом 165</t>
  </si>
  <si>
    <t>Коммунистический пр-кт, дом 165\1</t>
  </si>
  <si>
    <t>Коммунистический пр-кт, дом 167</t>
  </si>
  <si>
    <t>Коммунистический пр-кт, дом 168</t>
  </si>
  <si>
    <t>Коммунистический пр-кт, дом 169</t>
  </si>
  <si>
    <t>Коммунистический пр-кт, дом 17</t>
  </si>
  <si>
    <t>Коммунистический пр-кт, дом 170</t>
  </si>
  <si>
    <t>Коммунистический пр-кт, дом 172</t>
  </si>
  <si>
    <t>Коммунистический пр-кт, дом 174</t>
  </si>
  <si>
    <t>Коммунистический пр-кт, дом 176</t>
  </si>
  <si>
    <t>Коммунистический пр-кт, дом 186</t>
  </si>
  <si>
    <t>Коммунистический пр-кт, дом 2</t>
  </si>
  <si>
    <t>Коммунистический пр-кт, дом 20</t>
  </si>
  <si>
    <t>Коммунистический пр-кт, дом 22</t>
  </si>
  <si>
    <t>Коммунистический пр-кт, дом 23</t>
  </si>
  <si>
    <t>Коммунистический пр-кт, дом 24</t>
  </si>
  <si>
    <t xml:space="preserve">Коммунистический пр-кт, дом 27 </t>
  </si>
  <si>
    <t>Коммунистический пр-кт, дом 29</t>
  </si>
  <si>
    <t>Коммунистический пр-кт, дом 3</t>
  </si>
  <si>
    <t>Коммунистический пр-кт, дом 31</t>
  </si>
  <si>
    <t>Коммунистический пр-кт, дом 33</t>
  </si>
  <si>
    <t>Коммунистический пр-кт, дом 34</t>
  </si>
  <si>
    <t>Коммунистический пр-кт, дом 36</t>
  </si>
  <si>
    <t>Коммунистический пр-кт, дом 36\1</t>
  </si>
  <si>
    <t xml:space="preserve">Коммунистический пр-кт, дом 38 </t>
  </si>
  <si>
    <t>Коммунистический пр-кт, дом 38\1</t>
  </si>
  <si>
    <t>Коммунистический пр-кт, дом 39</t>
  </si>
  <si>
    <t>Коммунистический пр-кт, дом 43</t>
  </si>
  <si>
    <t>Коммунистический пр-кт, дом 45</t>
  </si>
  <si>
    <t>Коммунистический пр-кт, дом 47</t>
  </si>
  <si>
    <t>Коммунистический пр-кт, дом 49</t>
  </si>
  <si>
    <t>Коммунистический пр-кт, дом 5</t>
  </si>
  <si>
    <t xml:space="preserve">Коммунистический пр-кт, дом 5/1 </t>
  </si>
  <si>
    <t>Коммунистический пр-кт, дом 51</t>
  </si>
  <si>
    <t xml:space="preserve">Коммунистический пр-кт, дом 57 </t>
  </si>
  <si>
    <t xml:space="preserve">Коммунистический пр-кт, дом 59 </t>
  </si>
  <si>
    <t>Коммунистический пр-кт, дом 59\1</t>
  </si>
  <si>
    <t>Коммунистический пр-кт, дом 61</t>
  </si>
  <si>
    <t>Коммунистический пр-кт, дом 65</t>
  </si>
  <si>
    <t>Коммунистический пр-кт, дом 67</t>
  </si>
  <si>
    <t>Коммунистический пр-кт, дом 69</t>
  </si>
  <si>
    <t>Коммунистический пр-кт, дом 7</t>
  </si>
  <si>
    <t>Коммунистический пр-кт, дом 71</t>
  </si>
  <si>
    <t>Коммунистический пр-кт, дом 73</t>
  </si>
  <si>
    <t>Коммунистический пр-кт, дом 74</t>
  </si>
  <si>
    <t>Коммунистический пр-кт, дом 75</t>
  </si>
  <si>
    <t>Коммунистический пр-кт, дом 78</t>
  </si>
  <si>
    <t>Коммунистический пр-кт, дом 8</t>
  </si>
  <si>
    <t>Коммунистический пр-кт, дом 84\1</t>
  </si>
  <si>
    <t>Коммунистический пр-кт, дом 86</t>
  </si>
  <si>
    <t>Коммунистический пр-кт, дом 88</t>
  </si>
  <si>
    <t>Коммунистический пр-кт, дом 9</t>
  </si>
  <si>
    <t>Коммунистический пр-кт, дом 90</t>
  </si>
  <si>
    <t>Коммунистический пр-кт, дом 91</t>
  </si>
  <si>
    <t>Коммунистический пр-кт, дом 92\1</t>
  </si>
  <si>
    <t>Коммунистический пр-кт, дом 94/1</t>
  </si>
  <si>
    <t>Коммунистический пр-кт, дом 95</t>
  </si>
  <si>
    <t xml:space="preserve">Коммунистический пр-кт, дом 95/1 </t>
  </si>
  <si>
    <t>Коммунистический пр-кт, дом 97</t>
  </si>
  <si>
    <t>Коммунистический пр-кт, дом 99</t>
  </si>
  <si>
    <t>Коммунистический пр-кт., дом 82</t>
  </si>
  <si>
    <t>Коммунистический, дом 80</t>
  </si>
  <si>
    <t>Красная, дом 25</t>
  </si>
  <si>
    <t>Красноармейская, дом 1</t>
  </si>
  <si>
    <t>Красноармейская, дом 11</t>
  </si>
  <si>
    <t>Кучияк, дом 5</t>
  </si>
  <si>
    <t>Кучияк, дом 7, корпус 2006 год</t>
  </si>
  <si>
    <t>Кучияк, дом 9</t>
  </si>
  <si>
    <t xml:space="preserve">Ленина, дом 14 </t>
  </si>
  <si>
    <t>Ленина, дом 6</t>
  </si>
  <si>
    <t>Ленкина, дом 10</t>
  </si>
  <si>
    <t>Ленкина, дом 12</t>
  </si>
  <si>
    <t>Ленкина, дом 2</t>
  </si>
  <si>
    <t xml:space="preserve">Луговая, дом 122 рфкр </t>
  </si>
  <si>
    <t xml:space="preserve">Мичурина, дом 2 </t>
  </si>
  <si>
    <t>Набережная, дом 10</t>
  </si>
  <si>
    <t>Набережная, дом 12</t>
  </si>
  <si>
    <t xml:space="preserve">Объездная, дом 18 </t>
  </si>
  <si>
    <t>Октябрьская д.30</t>
  </si>
  <si>
    <t>Островского, дом 28</t>
  </si>
  <si>
    <t>П.Сухова, д. 14/1</t>
  </si>
  <si>
    <t>пер. Гранитный, д. 12</t>
  </si>
  <si>
    <t>пер.Гранитный, дом 3</t>
  </si>
  <si>
    <t>пер.Гранитный, дом 7</t>
  </si>
  <si>
    <t>пер.Лисавенко, дом 2</t>
  </si>
  <si>
    <t>пер.Лисавенко, дом 4</t>
  </si>
  <si>
    <t>пер.Медицинский, дом 4</t>
  </si>
  <si>
    <t>пер.Плесовый, дом 8</t>
  </si>
  <si>
    <t>пер.Промышленный, дом 7</t>
  </si>
  <si>
    <t xml:space="preserve">пер.Технологический 14/1 </t>
  </si>
  <si>
    <t>пер.Технологический, дом 14</t>
  </si>
  <si>
    <t>пер.Технологический, дом 16</t>
  </si>
  <si>
    <t>Поселковая, дом 10</t>
  </si>
  <si>
    <t>Поселковая, дом 2</t>
  </si>
  <si>
    <t>Поселковая, дом 4</t>
  </si>
  <si>
    <t>Поселковая, дом 8</t>
  </si>
  <si>
    <t>пр-кт Коммунистический, д. 165/1</t>
  </si>
  <si>
    <t>пр-кт Коммунистический, д. 30</t>
  </si>
  <si>
    <t xml:space="preserve">Промышленная, дом 3/1 , корпус 1 </t>
  </si>
  <si>
    <t xml:space="preserve">Промышленная, дом 3/1, корпус 2 </t>
  </si>
  <si>
    <t xml:space="preserve">Промышленная, дом 3/1, корпус 3 </t>
  </si>
  <si>
    <t xml:space="preserve">Промышленная, дом 3/1, корпус 4 </t>
  </si>
  <si>
    <t xml:space="preserve">Промышленная, дом 5/1 </t>
  </si>
  <si>
    <t>Северная, дом 5</t>
  </si>
  <si>
    <t>Советская, дом 7/3</t>
  </si>
  <si>
    <t>Социалистическая д.10</t>
  </si>
  <si>
    <t>Социалистическая, дом 12</t>
  </si>
  <si>
    <t>Социалистическая, дом 18</t>
  </si>
  <si>
    <t>Строителей д.18</t>
  </si>
  <si>
    <t>Строителей д.4</t>
  </si>
  <si>
    <t>Строителей д.6</t>
  </si>
  <si>
    <t>ул. Алтайская, д. 18</t>
  </si>
  <si>
    <t>ул. Заводская, д. 5</t>
  </si>
  <si>
    <t>ул. Заринская, д. 22/1</t>
  </si>
  <si>
    <t>ул. Заринская, д. 25</t>
  </si>
  <si>
    <t>ул. П.Кучияк, д. 7 тих.дворик</t>
  </si>
  <si>
    <t>ул. П.Кучияк, д.11</t>
  </si>
  <si>
    <t xml:space="preserve">ул. Проточная 10 / 1 </t>
  </si>
  <si>
    <t>ул. Строителей, дом 14</t>
  </si>
  <si>
    <t>Улагашева, дом 11</t>
  </si>
  <si>
    <t>Улагашева, дом 16</t>
  </si>
  <si>
    <t>Улагашева, дом 4</t>
  </si>
  <si>
    <t>Улагашева, дом 6</t>
  </si>
  <si>
    <t>Ушакова, дом 7</t>
  </si>
  <si>
    <t>Чаптынова, дом 16</t>
  </si>
  <si>
    <t>Чаптынова, дом 18</t>
  </si>
  <si>
    <t>Чаптынова, дом 22</t>
  </si>
  <si>
    <t>Чаптынова, дом 28</t>
  </si>
  <si>
    <t>Чорос-Гуркина, дом 24</t>
  </si>
  <si>
    <t>Чорос-Гуркина, дом 26</t>
  </si>
  <si>
    <t>Чорос-Гуркина, дом 3</t>
  </si>
  <si>
    <t>Чорос-Гуркина, дом 32</t>
  </si>
  <si>
    <t>Чорос-Гуркина, дом 33</t>
  </si>
  <si>
    <t>Чорос-Гуркина, дом 34</t>
  </si>
  <si>
    <t>Чорос-Гуркина, дом 35</t>
  </si>
  <si>
    <t>Чорос-Гуркина, дом 36</t>
  </si>
  <si>
    <t xml:space="preserve">Чорос-Гуркина, дом 41 </t>
  </si>
  <si>
    <t>Чорос-Гуркина, дом 43</t>
  </si>
  <si>
    <t>Чорос-Гуркина, дом 45</t>
  </si>
  <si>
    <t>Чорос-Гуркина, дом 47</t>
  </si>
  <si>
    <t>Чорос-Гуркина, дом 49</t>
  </si>
  <si>
    <t>Чорос-Гуркина, дом 5</t>
  </si>
  <si>
    <t>Чорос-Гуркина, дом 50</t>
  </si>
  <si>
    <t>Чорос-Гуркина, дом 57</t>
  </si>
  <si>
    <t xml:space="preserve">Чорос-Гуркина, дом 58 </t>
  </si>
  <si>
    <t>Чорос-Гуркина, дом 59</t>
  </si>
  <si>
    <t>Чорос-Гуркина, дом 59\1</t>
  </si>
  <si>
    <t>Чорос-Гуркина, дом 60</t>
  </si>
  <si>
    <t>Чорос-Гуркина, дом 69</t>
  </si>
  <si>
    <t>Чорос-Гуркина, дом 7</t>
  </si>
  <si>
    <t>Чорос-Гуркина, дом 70</t>
  </si>
  <si>
    <t>Чорос-Гуркина, дом 72</t>
  </si>
  <si>
    <t>Чорос-Гуркина, дом 74</t>
  </si>
  <si>
    <t>Чорос-Гуркина, дом 8</t>
  </si>
  <si>
    <t>Шебалинская, дом 2\1</t>
  </si>
  <si>
    <t>г.Горно-Алтайск, пр. Коммунистический, 109/6, корпус1 с/с</t>
  </si>
  <si>
    <t>г.Горно-Алтайск, пр. Коммунистический, 109/6, корпус 2 с/с</t>
  </si>
  <si>
    <t>г.Горно-Алтайск, ул. Строителей, 2/1 с/с</t>
  </si>
  <si>
    <t xml:space="preserve">г.Горно-Алтайск, ул. Алтайская, 3/1 </t>
  </si>
  <si>
    <t>по состоянию на 31.12.2018г.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</si>
</sst>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  <numFmt numFmtId="187" formatCode="#,##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45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3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4D4D4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7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 vertical="top" wrapText="1"/>
    </xf>
    <xf numFmtId="0" fontId="47" fillId="0" borderId="0" xfId="0" applyNumberFormat="1" applyFont="1" applyFill="1" applyAlignment="1">
      <alignment vertical="top" wrapText="1"/>
    </xf>
    <xf numFmtId="0" fontId="47" fillId="0" borderId="10" xfId="0" applyNumberFormat="1" applyFont="1" applyFill="1" applyBorder="1" applyAlignment="1">
      <alignment/>
    </xf>
    <xf numFmtId="0" fontId="47" fillId="0" borderId="0" xfId="0" applyNumberFormat="1" applyFont="1" applyFill="1" applyAlignment="1">
      <alignment vertical="top"/>
    </xf>
    <xf numFmtId="0" fontId="47" fillId="0" borderId="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top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top"/>
    </xf>
    <xf numFmtId="0" fontId="47" fillId="0" borderId="10" xfId="0" applyNumberFormat="1" applyFont="1" applyFill="1" applyBorder="1" applyAlignment="1">
      <alignment horizontal="left"/>
    </xf>
    <xf numFmtId="0" fontId="47" fillId="0" borderId="0" xfId="0" applyNumberFormat="1" applyFont="1" applyFill="1" applyAlignment="1">
      <alignment horizontal="right" vertical="top" wrapText="1"/>
    </xf>
    <xf numFmtId="2" fontId="47" fillId="0" borderId="0" xfId="0" applyNumberFormat="1" applyFont="1" applyFill="1" applyAlignment="1">
      <alignment vertical="top" wrapText="1"/>
    </xf>
    <xf numFmtId="4" fontId="47" fillId="0" borderId="0" xfId="0" applyNumberFormat="1" applyFont="1" applyFill="1" applyAlignment="1">
      <alignment vertical="top" wrapText="1"/>
    </xf>
    <xf numFmtId="0" fontId="47" fillId="0" borderId="10" xfId="0" applyNumberFormat="1" applyFont="1" applyFill="1" applyBorder="1" applyAlignment="1">
      <alignment vertical="top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top"/>
    </xf>
    <xf numFmtId="0" fontId="48" fillId="0" borderId="0" xfId="0" applyNumberFormat="1" applyFont="1" applyFill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7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60" applyNumberFormat="1" applyFont="1" applyFill="1" applyBorder="1" applyAlignment="1">
      <alignment horizontal="right" vertical="top"/>
      <protection/>
    </xf>
    <xf numFmtId="0" fontId="47" fillId="0" borderId="10" xfId="60" applyNumberFormat="1" applyFont="1" applyFill="1" applyBorder="1" applyAlignment="1">
      <alignment horizontal="right" vertical="top"/>
      <protection/>
    </xf>
    <xf numFmtId="0" fontId="47" fillId="0" borderId="1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vertical="top" wrapText="1"/>
    </xf>
    <xf numFmtId="2" fontId="48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/>
    </xf>
    <xf numFmtId="0" fontId="3" fillId="0" borderId="0" xfId="61" applyFont="1" applyFill="1">
      <alignment/>
      <protection/>
    </xf>
    <xf numFmtId="0" fontId="47" fillId="0" borderId="0" xfId="61" applyFont="1" applyFill="1" applyAlignment="1">
      <alignment horizontal="center"/>
      <protection/>
    </xf>
    <xf numFmtId="4" fontId="47" fillId="0" borderId="0" xfId="61" applyNumberFormat="1" applyFont="1" applyFill="1" applyAlignment="1">
      <alignment horizontal="center"/>
      <protection/>
    </xf>
    <xf numFmtId="4" fontId="4" fillId="0" borderId="11" xfId="61" applyNumberFormat="1" applyFont="1" applyFill="1" applyBorder="1" applyAlignment="1">
      <alignment horizontal="right" vertical="top"/>
      <protection/>
    </xf>
    <xf numFmtId="4" fontId="47" fillId="0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 vertical="top" wrapText="1"/>
    </xf>
    <xf numFmtId="2" fontId="3" fillId="33" borderId="10" xfId="60" applyNumberFormat="1" applyFont="1" applyFill="1" applyBorder="1" applyAlignment="1">
      <alignment horizontal="right" vertical="top"/>
      <protection/>
    </xf>
    <xf numFmtId="2" fontId="3" fillId="33" borderId="10" xfId="0" applyNumberFormat="1" applyFont="1" applyFill="1" applyBorder="1" applyAlignment="1">
      <alignment vertical="center"/>
    </xf>
    <xf numFmtId="0" fontId="47" fillId="33" borderId="10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top"/>
    </xf>
    <xf numFmtId="0" fontId="47" fillId="34" borderId="10" xfId="0" applyNumberFormat="1" applyFont="1" applyFill="1" applyBorder="1" applyAlignment="1">
      <alignment horizontal="center" vertical="center" wrapText="1"/>
    </xf>
    <xf numFmtId="0" fontId="47" fillId="34" borderId="0" xfId="0" applyNumberFormat="1" applyFont="1" applyFill="1" applyAlignment="1">
      <alignment vertical="top" wrapText="1"/>
    </xf>
    <xf numFmtId="4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/>
    </xf>
    <xf numFmtId="0" fontId="47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0" fontId="47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vertical="top" wrapText="1"/>
    </xf>
    <xf numFmtId="2" fontId="3" fillId="34" borderId="10" xfId="60" applyNumberFormat="1" applyFont="1" applyFill="1" applyBorder="1" applyAlignment="1">
      <alignment horizontal="right" vertical="top"/>
      <protection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7" fillId="33" borderId="0" xfId="0" applyNumberFormat="1" applyFont="1" applyFill="1" applyAlignment="1">
      <alignment vertical="top" wrapText="1"/>
    </xf>
    <xf numFmtId="0" fontId="47" fillId="33" borderId="10" xfId="0" applyNumberFormat="1" applyFont="1" applyFill="1" applyBorder="1" applyAlignment="1">
      <alignment vertical="top"/>
    </xf>
    <xf numFmtId="0" fontId="3" fillId="33" borderId="10" xfId="0" applyNumberFormat="1" applyFont="1" applyFill="1" applyBorder="1" applyAlignment="1">
      <alignment vertical="top" wrapText="1"/>
    </xf>
    <xf numFmtId="0" fontId="47" fillId="33" borderId="10" xfId="0" applyNumberFormat="1" applyFont="1" applyFill="1" applyBorder="1" applyAlignment="1">
      <alignment horizontal="center"/>
    </xf>
    <xf numFmtId="2" fontId="47" fillId="33" borderId="10" xfId="0" applyNumberFormat="1" applyFont="1" applyFill="1" applyBorder="1" applyAlignment="1">
      <alignment vertical="top" wrapText="1"/>
    </xf>
    <xf numFmtId="0" fontId="50" fillId="33" borderId="1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vertical="top" wrapText="1"/>
    </xf>
    <xf numFmtId="0" fontId="47" fillId="2" borderId="10" xfId="0" applyNumberFormat="1" applyFont="1" applyFill="1" applyBorder="1" applyAlignment="1">
      <alignment horizontal="center" vertical="center" wrapText="1"/>
    </xf>
    <xf numFmtId="0" fontId="47" fillId="2" borderId="10" xfId="0" applyNumberFormat="1" applyFont="1" applyFill="1" applyBorder="1" applyAlignment="1">
      <alignment/>
    </xf>
    <xf numFmtId="0" fontId="3" fillId="2" borderId="10" xfId="0" applyNumberFormat="1" applyFont="1" applyFill="1" applyBorder="1" applyAlignment="1">
      <alignment/>
    </xf>
    <xf numFmtId="0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vertical="top" wrapText="1"/>
    </xf>
    <xf numFmtId="0" fontId="47" fillId="2" borderId="0" xfId="0" applyNumberFormat="1" applyFont="1" applyFill="1" applyAlignment="1">
      <alignment vertical="top" wrapText="1"/>
    </xf>
    <xf numFmtId="0" fontId="47" fillId="0" borderId="0" xfId="0" applyNumberFormat="1" applyFont="1" applyFill="1" applyAlignment="1">
      <alignment horizontal="center" vertical="top" wrapText="1"/>
    </xf>
    <xf numFmtId="4" fontId="47" fillId="0" borderId="0" xfId="0" applyNumberFormat="1" applyFont="1" applyFill="1" applyAlignment="1">
      <alignment horizontal="center" vertical="top" wrapText="1"/>
    </xf>
    <xf numFmtId="4" fontId="47" fillId="0" borderId="0" xfId="0" applyNumberFormat="1" applyFont="1" applyFill="1" applyBorder="1" applyAlignment="1">
      <alignment horizontal="center" vertical="top" wrapText="1"/>
    </xf>
    <xf numFmtId="4" fontId="47" fillId="34" borderId="10" xfId="0" applyNumberFormat="1" applyFont="1" applyFill="1" applyBorder="1" applyAlignment="1">
      <alignment horizontal="center" vertical="top" wrapText="1"/>
    </xf>
    <xf numFmtId="4" fontId="51" fillId="34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47" fillId="0" borderId="10" xfId="0" applyNumberFormat="1" applyFont="1" applyFill="1" applyBorder="1" applyAlignment="1">
      <alignment horizontal="center" vertical="top" wrapText="1"/>
    </xf>
    <xf numFmtId="4" fontId="3" fillId="0" borderId="0" xfId="61" applyNumberFormat="1" applyFont="1" applyFill="1" applyAlignment="1">
      <alignment horizontal="center"/>
      <protection/>
    </xf>
    <xf numFmtId="4" fontId="51" fillId="0" borderId="10" xfId="0" applyNumberFormat="1" applyFont="1" applyBorder="1" applyAlignment="1">
      <alignment horizontal="center" vertical="top"/>
    </xf>
    <xf numFmtId="4" fontId="47" fillId="0" borderId="10" xfId="0" applyNumberFormat="1" applyFont="1" applyFill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4" fontId="52" fillId="34" borderId="10" xfId="0" applyNumberFormat="1" applyFont="1" applyFill="1" applyBorder="1" applyAlignment="1">
      <alignment horizontal="center" vertical="top"/>
    </xf>
    <xf numFmtId="4" fontId="5" fillId="0" borderId="10" xfId="61" applyNumberFormat="1" applyFont="1" applyBorder="1" applyAlignment="1">
      <alignment horizontal="center" vertical="top"/>
      <protection/>
    </xf>
    <xf numFmtId="4" fontId="3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4" fontId="51" fillId="34" borderId="10" xfId="0" applyNumberFormat="1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2" fontId="47" fillId="34" borderId="10" xfId="0" applyNumberFormat="1" applyFont="1" applyFill="1" applyBorder="1" applyAlignment="1">
      <alignment horizontal="righ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top" wrapText="1"/>
    </xf>
    <xf numFmtId="0" fontId="47" fillId="0" borderId="0" xfId="0" applyNumberFormat="1" applyFont="1" applyFill="1" applyAlignment="1">
      <alignment horizontal="center" vertical="top" wrapText="1"/>
    </xf>
    <xf numFmtId="0" fontId="47" fillId="0" borderId="12" xfId="0" applyNumberFormat="1" applyFont="1" applyFill="1" applyBorder="1" applyAlignment="1">
      <alignment horizontal="center" vertical="top" wrapText="1"/>
    </xf>
    <xf numFmtId="0" fontId="47" fillId="0" borderId="13" xfId="0" applyNumberFormat="1" applyFont="1" applyFill="1" applyBorder="1" applyAlignment="1">
      <alignment horizontal="center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 7" xfId="59"/>
    <cellStyle name="Обычный_1" xfId="60"/>
    <cellStyle name="Обычный_1 (4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9"/>
  <sheetViews>
    <sheetView tabSelected="1" zoomScale="80" zoomScaleNormal="80" workbookViewId="0" topLeftCell="A70">
      <selection activeCell="J112" sqref="J112"/>
    </sheetView>
  </sheetViews>
  <sheetFormatPr defaultColWidth="9.140625" defaultRowHeight="15"/>
  <cols>
    <col min="1" max="1" width="6.8515625" style="8" customWidth="1"/>
    <col min="2" max="2" width="30.57421875" style="3" customWidth="1"/>
    <col min="3" max="3" width="67.00390625" style="3" customWidth="1"/>
    <col min="4" max="7" width="13.421875" style="3" customWidth="1"/>
    <col min="8" max="8" width="18.140625" style="80" customWidth="1"/>
    <col min="9" max="9" width="17.421875" style="9" customWidth="1"/>
    <col min="10" max="10" width="17.421875" style="79" customWidth="1"/>
    <col min="11" max="11" width="19.28125" style="3" customWidth="1"/>
    <col min="12" max="12" width="15.00390625" style="3" customWidth="1"/>
    <col min="13" max="13" width="18.57421875" style="3" customWidth="1"/>
    <col min="14" max="14" width="15.00390625" style="3" customWidth="1"/>
    <col min="15" max="16384" width="9.140625" style="3" customWidth="1"/>
  </cols>
  <sheetData>
    <row r="1" spans="4:11" ht="15.75">
      <c r="D1" s="102" t="s">
        <v>10</v>
      </c>
      <c r="E1" s="102"/>
      <c r="F1" s="102"/>
      <c r="G1" s="102"/>
      <c r="H1" s="102"/>
      <c r="I1" s="102"/>
      <c r="J1" s="102"/>
      <c r="K1" s="19"/>
    </row>
    <row r="2" spans="4:11" ht="22.5" customHeight="1">
      <c r="D2" s="19"/>
      <c r="E2" s="19"/>
      <c r="F2" s="102" t="s">
        <v>675</v>
      </c>
      <c r="G2" s="102"/>
      <c r="H2" s="102"/>
      <c r="I2" s="102"/>
      <c r="K2" s="19"/>
    </row>
    <row r="3" spans="4:10" ht="15.75">
      <c r="D3" s="103" t="s">
        <v>461</v>
      </c>
      <c r="E3" s="103"/>
      <c r="F3" s="103"/>
      <c r="G3" s="103"/>
      <c r="H3" s="103"/>
      <c r="I3" s="103"/>
      <c r="J3" s="103"/>
    </row>
    <row r="4" spans="7:8" ht="3.75" customHeight="1">
      <c r="G4" s="104"/>
      <c r="H4" s="104"/>
    </row>
    <row r="5" spans="7:8" ht="15.75">
      <c r="G5" s="105" t="s">
        <v>11</v>
      </c>
      <c r="H5" s="105"/>
    </row>
    <row r="6" spans="1:14" ht="15.75">
      <c r="A6" s="10"/>
      <c r="B6" s="6"/>
      <c r="C6" s="6"/>
      <c r="D6" s="6"/>
      <c r="E6" s="6"/>
      <c r="F6" s="6"/>
      <c r="G6" s="6"/>
      <c r="H6" s="81"/>
      <c r="I6" s="11"/>
      <c r="J6" s="21"/>
      <c r="K6" s="6"/>
      <c r="L6" s="6"/>
      <c r="M6" s="6"/>
      <c r="N6" s="6"/>
    </row>
    <row r="7" spans="1:14" ht="54.75" customHeight="1">
      <c r="A7" s="98" t="s">
        <v>15</v>
      </c>
      <c r="B7" s="98" t="s">
        <v>16</v>
      </c>
      <c r="C7" s="98" t="s">
        <v>17</v>
      </c>
      <c r="D7" s="98" t="s">
        <v>6</v>
      </c>
      <c r="E7" s="98"/>
      <c r="F7" s="98"/>
      <c r="G7" s="98"/>
      <c r="H7" s="101" t="s">
        <v>7</v>
      </c>
      <c r="I7" s="99" t="s">
        <v>3</v>
      </c>
      <c r="J7" s="98" t="s">
        <v>4</v>
      </c>
      <c r="K7" s="99" t="s">
        <v>13</v>
      </c>
      <c r="L7" s="99" t="s">
        <v>8</v>
      </c>
      <c r="M7" s="99"/>
      <c r="N7" s="98" t="s">
        <v>5</v>
      </c>
    </row>
    <row r="8" spans="1:14" ht="37.5" customHeight="1">
      <c r="A8" s="98"/>
      <c r="B8" s="98"/>
      <c r="C8" s="98"/>
      <c r="D8" s="98" t="s">
        <v>0</v>
      </c>
      <c r="E8" s="98" t="s">
        <v>1</v>
      </c>
      <c r="F8" s="100" t="s">
        <v>12</v>
      </c>
      <c r="G8" s="98" t="s">
        <v>2</v>
      </c>
      <c r="H8" s="101"/>
      <c r="I8" s="99"/>
      <c r="J8" s="98"/>
      <c r="K8" s="99"/>
      <c r="L8" s="99" t="s">
        <v>14</v>
      </c>
      <c r="M8" s="99" t="s">
        <v>9</v>
      </c>
      <c r="N8" s="98"/>
    </row>
    <row r="9" spans="1:14" ht="144" customHeight="1">
      <c r="A9" s="98"/>
      <c r="B9" s="98"/>
      <c r="C9" s="98"/>
      <c r="D9" s="98"/>
      <c r="E9" s="98"/>
      <c r="F9" s="100"/>
      <c r="G9" s="98"/>
      <c r="H9" s="101"/>
      <c r="I9" s="99"/>
      <c r="J9" s="98"/>
      <c r="K9" s="99"/>
      <c r="L9" s="99"/>
      <c r="M9" s="99"/>
      <c r="N9" s="98"/>
    </row>
    <row r="10" spans="1:14" s="13" customFormat="1" ht="18" customHeight="1">
      <c r="A10" s="20">
        <v>1</v>
      </c>
      <c r="B10" s="12" t="s">
        <v>18</v>
      </c>
      <c r="C10" s="12" t="s">
        <v>440</v>
      </c>
      <c r="D10" s="22">
        <v>3441.5</v>
      </c>
      <c r="E10" s="22">
        <v>2518.4</v>
      </c>
      <c r="F10" s="22">
        <v>2518.4</v>
      </c>
      <c r="G10" s="22">
        <v>72</v>
      </c>
      <c r="H10" s="87">
        <v>658015.5</v>
      </c>
      <c r="I10" s="23" t="s">
        <v>200</v>
      </c>
      <c r="J10" s="89">
        <v>501578.22</v>
      </c>
      <c r="K10" s="24"/>
      <c r="L10" s="25">
        <f>H10-J10</f>
        <v>156437.28000000003</v>
      </c>
      <c r="M10" s="24">
        <f>IF(K10=0,O10,N10)</f>
        <v>0</v>
      </c>
      <c r="N10" s="26">
        <f>J10-K10</f>
        <v>501578.22</v>
      </c>
    </row>
    <row r="11" spans="1:14" ht="15.75">
      <c r="A11" s="20">
        <v>2</v>
      </c>
      <c r="B11" s="1" t="s">
        <v>18</v>
      </c>
      <c r="C11" s="1" t="s">
        <v>19</v>
      </c>
      <c r="D11" s="1">
        <v>1940.3</v>
      </c>
      <c r="E11" s="1">
        <v>1490</v>
      </c>
      <c r="F11" s="1">
        <v>1490</v>
      </c>
      <c r="G11" s="1">
        <v>29</v>
      </c>
      <c r="H11" s="87">
        <v>537245.98</v>
      </c>
      <c r="I11" s="23" t="s">
        <v>200</v>
      </c>
      <c r="J11" s="89">
        <v>532526.87</v>
      </c>
      <c r="K11" s="46">
        <v>1445955</v>
      </c>
      <c r="L11" s="25">
        <f aca="true" t="shared" si="0" ref="L11:L74">H11-J11</f>
        <v>4719.109999999986</v>
      </c>
      <c r="M11" s="24">
        <f>IF(K11=0,O11,N11)</f>
        <v>-913428.13</v>
      </c>
      <c r="N11" s="26">
        <f aca="true" t="shared" si="1" ref="N11:N74">J11-K11</f>
        <v>-913428.13</v>
      </c>
    </row>
    <row r="12" spans="1:14" ht="15.75">
      <c r="A12" s="20">
        <v>3</v>
      </c>
      <c r="B12" s="1" t="s">
        <v>18</v>
      </c>
      <c r="C12" s="1" t="s">
        <v>20</v>
      </c>
      <c r="D12" s="1">
        <v>3484.5</v>
      </c>
      <c r="E12" s="1">
        <v>2574.3</v>
      </c>
      <c r="F12" s="1">
        <v>2574.5</v>
      </c>
      <c r="G12" s="1">
        <v>56</v>
      </c>
      <c r="H12" s="87">
        <v>928356.84</v>
      </c>
      <c r="I12" s="23" t="s">
        <v>200</v>
      </c>
      <c r="J12" s="89">
        <v>874283.98</v>
      </c>
      <c r="K12" s="46"/>
      <c r="L12" s="25">
        <f t="shared" si="0"/>
        <v>54072.859999999986</v>
      </c>
      <c r="M12" s="24">
        <f aca="true" t="shared" si="2" ref="M12:M75">IF(K12=0,O12,N12)</f>
        <v>0</v>
      </c>
      <c r="N12" s="26">
        <f t="shared" si="1"/>
        <v>874283.98</v>
      </c>
    </row>
    <row r="13" spans="1:14" ht="15.75">
      <c r="A13" s="20">
        <v>4</v>
      </c>
      <c r="B13" s="1" t="s">
        <v>18</v>
      </c>
      <c r="C13" s="1" t="s">
        <v>21</v>
      </c>
      <c r="D13" s="1">
        <v>666.9</v>
      </c>
      <c r="E13" s="1">
        <v>609.5</v>
      </c>
      <c r="F13" s="1">
        <v>609.5</v>
      </c>
      <c r="G13" s="1">
        <v>13</v>
      </c>
      <c r="H13" s="87">
        <v>219791.59</v>
      </c>
      <c r="I13" s="23" t="s">
        <v>200</v>
      </c>
      <c r="J13" s="89">
        <v>216612.86</v>
      </c>
      <c r="K13" s="46"/>
      <c r="L13" s="25">
        <f t="shared" si="0"/>
        <v>3178.7300000000105</v>
      </c>
      <c r="M13" s="24">
        <f t="shared" si="2"/>
        <v>0</v>
      </c>
      <c r="N13" s="26">
        <f t="shared" si="1"/>
        <v>216612.86</v>
      </c>
    </row>
    <row r="14" spans="1:14" ht="15.75">
      <c r="A14" s="20">
        <v>5</v>
      </c>
      <c r="B14" s="1" t="s">
        <v>18</v>
      </c>
      <c r="C14" s="7" t="s">
        <v>22</v>
      </c>
      <c r="D14" s="1">
        <v>1831.4</v>
      </c>
      <c r="E14" s="1">
        <v>1074.8</v>
      </c>
      <c r="F14" s="1">
        <v>855.3</v>
      </c>
      <c r="G14" s="1">
        <v>16</v>
      </c>
      <c r="H14" s="87">
        <v>308429.59</v>
      </c>
      <c r="I14" s="23" t="s">
        <v>200</v>
      </c>
      <c r="J14" s="89">
        <v>295262.12</v>
      </c>
      <c r="K14" s="46"/>
      <c r="L14" s="25">
        <f t="shared" si="0"/>
        <v>13167.47000000003</v>
      </c>
      <c r="M14" s="24">
        <f t="shared" si="2"/>
        <v>0</v>
      </c>
      <c r="N14" s="26">
        <f t="shared" si="1"/>
        <v>295262.12</v>
      </c>
    </row>
    <row r="15" spans="1:14" ht="15.75">
      <c r="A15" s="20">
        <v>6</v>
      </c>
      <c r="B15" s="1" t="s">
        <v>18</v>
      </c>
      <c r="C15" s="7" t="s">
        <v>23</v>
      </c>
      <c r="D15" s="1">
        <v>290.1</v>
      </c>
      <c r="E15" s="1">
        <v>161.1</v>
      </c>
      <c r="F15" s="1">
        <v>855.3</v>
      </c>
      <c r="G15" s="1">
        <v>6</v>
      </c>
      <c r="H15" s="87">
        <v>58103.76</v>
      </c>
      <c r="I15" s="23" t="s">
        <v>200</v>
      </c>
      <c r="J15" s="89">
        <v>60011.27</v>
      </c>
      <c r="K15" s="46"/>
      <c r="L15" s="25">
        <f t="shared" si="0"/>
        <v>-1907.5099999999948</v>
      </c>
      <c r="M15" s="24">
        <f t="shared" si="2"/>
        <v>0</v>
      </c>
      <c r="N15" s="26">
        <f t="shared" si="1"/>
        <v>60011.27</v>
      </c>
    </row>
    <row r="16" spans="1:14" ht="15.75">
      <c r="A16" s="20">
        <v>7</v>
      </c>
      <c r="B16" s="1" t="s">
        <v>18</v>
      </c>
      <c r="C16" s="7" t="s">
        <v>24</v>
      </c>
      <c r="D16" s="1">
        <v>3210.8</v>
      </c>
      <c r="E16" s="1">
        <v>2378.7</v>
      </c>
      <c r="F16" s="1">
        <v>2378.7</v>
      </c>
      <c r="G16" s="1">
        <v>48</v>
      </c>
      <c r="H16" s="87">
        <v>857781.53</v>
      </c>
      <c r="I16" s="23" t="s">
        <v>200</v>
      </c>
      <c r="J16" s="89">
        <v>849555.32</v>
      </c>
      <c r="K16" s="46"/>
      <c r="L16" s="25">
        <f t="shared" si="0"/>
        <v>8226.21000000008</v>
      </c>
      <c r="M16" s="24">
        <f t="shared" si="2"/>
        <v>0</v>
      </c>
      <c r="N16" s="26">
        <f t="shared" si="1"/>
        <v>849555.32</v>
      </c>
    </row>
    <row r="17" spans="1:14" ht="15.75">
      <c r="A17" s="20">
        <v>8</v>
      </c>
      <c r="B17" s="1" t="s">
        <v>18</v>
      </c>
      <c r="C17" s="7" t="s">
        <v>435</v>
      </c>
      <c r="D17" s="1">
        <v>2781</v>
      </c>
      <c r="E17" s="1">
        <v>2024.7</v>
      </c>
      <c r="F17" s="1">
        <v>2024.7</v>
      </c>
      <c r="G17" s="1">
        <v>70</v>
      </c>
      <c r="H17" s="87">
        <v>517602.61</v>
      </c>
      <c r="I17" s="23" t="s">
        <v>200</v>
      </c>
      <c r="J17" s="89">
        <v>418220.77</v>
      </c>
      <c r="K17" s="46"/>
      <c r="L17" s="25">
        <f t="shared" si="0"/>
        <v>99381.83999999997</v>
      </c>
      <c r="M17" s="24">
        <f t="shared" si="2"/>
        <v>0</v>
      </c>
      <c r="N17" s="26">
        <f t="shared" si="1"/>
        <v>418220.77</v>
      </c>
    </row>
    <row r="18" spans="1:14" ht="15.75">
      <c r="A18" s="20">
        <v>9</v>
      </c>
      <c r="B18" s="1" t="s">
        <v>18</v>
      </c>
      <c r="C18" s="7" t="s">
        <v>25</v>
      </c>
      <c r="D18" s="1">
        <v>6856.8</v>
      </c>
      <c r="E18" s="1">
        <v>5235.4</v>
      </c>
      <c r="F18" s="1">
        <v>5235.4</v>
      </c>
      <c r="G18" s="1">
        <v>95</v>
      </c>
      <c r="H18" s="87">
        <v>1887279.55</v>
      </c>
      <c r="I18" s="23" t="s">
        <v>200</v>
      </c>
      <c r="J18" s="89">
        <v>1871760.07</v>
      </c>
      <c r="K18" s="46"/>
      <c r="L18" s="25">
        <f t="shared" si="0"/>
        <v>15519.479999999981</v>
      </c>
      <c r="M18" s="24">
        <f t="shared" si="2"/>
        <v>0</v>
      </c>
      <c r="N18" s="26">
        <f t="shared" si="1"/>
        <v>1871760.07</v>
      </c>
    </row>
    <row r="19" spans="1:14" ht="15.75">
      <c r="A19" s="20">
        <v>10</v>
      </c>
      <c r="B19" s="1" t="s">
        <v>18</v>
      </c>
      <c r="C19" s="7" t="s">
        <v>26</v>
      </c>
      <c r="D19" s="1">
        <v>1742.4</v>
      </c>
      <c r="E19" s="1">
        <v>1303.4</v>
      </c>
      <c r="F19" s="1">
        <v>1259.5</v>
      </c>
      <c r="G19" s="1">
        <v>31</v>
      </c>
      <c r="H19" s="87">
        <v>454167.38</v>
      </c>
      <c r="I19" s="23" t="s">
        <v>200</v>
      </c>
      <c r="J19" s="89">
        <v>429064.61</v>
      </c>
      <c r="K19" s="46">
        <v>1324232.96</v>
      </c>
      <c r="L19" s="25">
        <f t="shared" si="0"/>
        <v>25102.77000000002</v>
      </c>
      <c r="M19" s="24">
        <f t="shared" si="2"/>
        <v>-895168.35</v>
      </c>
      <c r="N19" s="26">
        <f t="shared" si="1"/>
        <v>-895168.35</v>
      </c>
    </row>
    <row r="20" spans="1:14" s="52" customFormat="1" ht="15.75">
      <c r="A20" s="51">
        <v>11</v>
      </c>
      <c r="B20" s="57" t="s">
        <v>18</v>
      </c>
      <c r="C20" s="56" t="s">
        <v>671</v>
      </c>
      <c r="D20" s="57">
        <v>2482.2</v>
      </c>
      <c r="E20" s="57">
        <v>2311</v>
      </c>
      <c r="F20" s="57">
        <v>2281.9</v>
      </c>
      <c r="G20" s="57">
        <v>33</v>
      </c>
      <c r="H20" s="94">
        <v>827838.99</v>
      </c>
      <c r="I20" s="58" t="s">
        <v>200</v>
      </c>
      <c r="J20" s="90"/>
      <c r="K20" s="60"/>
      <c r="L20" s="95">
        <f t="shared" si="0"/>
        <v>827838.99</v>
      </c>
      <c r="M20" s="96">
        <f t="shared" si="2"/>
        <v>0</v>
      </c>
      <c r="N20" s="97">
        <f t="shared" si="1"/>
        <v>0</v>
      </c>
    </row>
    <row r="21" spans="1:14" s="52" customFormat="1" ht="15.75">
      <c r="A21" s="51">
        <v>12</v>
      </c>
      <c r="B21" s="57" t="s">
        <v>18</v>
      </c>
      <c r="C21" s="56" t="s">
        <v>672</v>
      </c>
      <c r="D21" s="57">
        <v>3770.1</v>
      </c>
      <c r="E21" s="57">
        <v>2711.6</v>
      </c>
      <c r="F21" s="57">
        <v>3458.33</v>
      </c>
      <c r="G21" s="57">
        <v>57</v>
      </c>
      <c r="H21" s="94">
        <v>1229870.83</v>
      </c>
      <c r="I21" s="58" t="s">
        <v>200</v>
      </c>
      <c r="J21" s="90"/>
      <c r="K21" s="61"/>
      <c r="L21" s="95">
        <f t="shared" si="0"/>
        <v>1229870.83</v>
      </c>
      <c r="M21" s="96">
        <f t="shared" si="2"/>
        <v>0</v>
      </c>
      <c r="N21" s="97">
        <f t="shared" si="1"/>
        <v>0</v>
      </c>
    </row>
    <row r="22" spans="1:14" ht="15.75">
      <c r="A22" s="20">
        <v>13</v>
      </c>
      <c r="B22" s="1" t="s">
        <v>18</v>
      </c>
      <c r="C22" s="7" t="s">
        <v>428</v>
      </c>
      <c r="D22" s="1">
        <v>1857</v>
      </c>
      <c r="E22" s="1">
        <v>1653.4</v>
      </c>
      <c r="F22" s="1">
        <v>1654.72</v>
      </c>
      <c r="G22" s="1">
        <v>33</v>
      </c>
      <c r="H22" s="87">
        <v>596233.18</v>
      </c>
      <c r="I22" s="23" t="s">
        <v>200</v>
      </c>
      <c r="J22" s="89">
        <v>559652.66</v>
      </c>
      <c r="K22" s="47"/>
      <c r="L22" s="25">
        <f t="shared" si="0"/>
        <v>36580.52000000002</v>
      </c>
      <c r="M22" s="24">
        <f t="shared" si="2"/>
        <v>0</v>
      </c>
      <c r="N22" s="26">
        <f t="shared" si="1"/>
        <v>559652.66</v>
      </c>
    </row>
    <row r="23" spans="1:14" ht="15.75">
      <c r="A23" s="20">
        <v>14</v>
      </c>
      <c r="B23" s="1" t="s">
        <v>18</v>
      </c>
      <c r="C23" s="7" t="s">
        <v>27</v>
      </c>
      <c r="D23" s="1">
        <v>6387.78</v>
      </c>
      <c r="E23" s="1">
        <v>5739.6</v>
      </c>
      <c r="F23" s="1">
        <v>4668.9</v>
      </c>
      <c r="G23" s="1">
        <v>88</v>
      </c>
      <c r="H23" s="87">
        <v>2073240.42</v>
      </c>
      <c r="I23" s="23" t="s">
        <v>200</v>
      </c>
      <c r="J23" s="89">
        <v>1482865.31</v>
      </c>
      <c r="K23" s="46">
        <v>2446323</v>
      </c>
      <c r="L23" s="25">
        <f t="shared" si="0"/>
        <v>590375.1099999999</v>
      </c>
      <c r="M23" s="24">
        <f t="shared" si="2"/>
        <v>-963457.69</v>
      </c>
      <c r="N23" s="26">
        <f t="shared" si="1"/>
        <v>-963457.69</v>
      </c>
    </row>
    <row r="24" spans="1:14" ht="15.75">
      <c r="A24" s="20">
        <v>15</v>
      </c>
      <c r="B24" s="1" t="s">
        <v>18</v>
      </c>
      <c r="C24" s="7" t="s">
        <v>28</v>
      </c>
      <c r="D24" s="1">
        <v>784.6</v>
      </c>
      <c r="E24" s="1">
        <v>727</v>
      </c>
      <c r="F24" s="1">
        <v>727</v>
      </c>
      <c r="G24" s="1">
        <v>16</v>
      </c>
      <c r="H24" s="87">
        <v>390793.84</v>
      </c>
      <c r="I24" s="23" t="s">
        <v>200</v>
      </c>
      <c r="J24" s="89">
        <v>182487.11</v>
      </c>
      <c r="K24" s="46">
        <f>298231.41+1780663.41</f>
        <v>2078894.8199999998</v>
      </c>
      <c r="L24" s="25">
        <f t="shared" si="0"/>
        <v>208306.73000000004</v>
      </c>
      <c r="M24" s="24">
        <f t="shared" si="2"/>
        <v>-1896407.71</v>
      </c>
      <c r="N24" s="26">
        <f t="shared" si="1"/>
        <v>-1896407.71</v>
      </c>
    </row>
    <row r="25" spans="1:14" s="66" customFormat="1" ht="15.75" customHeight="1">
      <c r="A25" s="62">
        <v>16</v>
      </c>
      <c r="B25" s="63" t="s">
        <v>18</v>
      </c>
      <c r="C25" s="71" t="s">
        <v>464</v>
      </c>
      <c r="D25" s="63">
        <v>2304</v>
      </c>
      <c r="E25" s="63">
        <v>2304.8</v>
      </c>
      <c r="F25" s="63">
        <v>2304.8</v>
      </c>
      <c r="G25" s="63">
        <v>56</v>
      </c>
      <c r="H25" s="87">
        <v>202101.65</v>
      </c>
      <c r="I25" s="23" t="s">
        <v>200</v>
      </c>
      <c r="J25" s="89">
        <v>190702.64</v>
      </c>
      <c r="K25" s="46"/>
      <c r="L25" s="25">
        <f t="shared" si="0"/>
        <v>11399.00999999998</v>
      </c>
      <c r="M25" s="24">
        <f t="shared" si="2"/>
        <v>0</v>
      </c>
      <c r="N25" s="26">
        <f t="shared" si="1"/>
        <v>190702.64</v>
      </c>
    </row>
    <row r="26" spans="1:14" ht="15.75" customHeight="1">
      <c r="A26" s="20">
        <v>17</v>
      </c>
      <c r="B26" s="1" t="s">
        <v>18</v>
      </c>
      <c r="C26" s="7" t="s">
        <v>29</v>
      </c>
      <c r="D26" s="1">
        <v>721.4</v>
      </c>
      <c r="E26" s="1">
        <v>668.4</v>
      </c>
      <c r="F26" s="1">
        <v>668.4</v>
      </c>
      <c r="G26" s="1">
        <v>16</v>
      </c>
      <c r="H26" s="87">
        <v>241067.13</v>
      </c>
      <c r="I26" s="23" t="s">
        <v>200</v>
      </c>
      <c r="J26" s="89">
        <v>241641.26</v>
      </c>
      <c r="K26" s="46">
        <f>985707.2+799489.55</f>
        <v>1785196.75</v>
      </c>
      <c r="L26" s="25">
        <f t="shared" si="0"/>
        <v>-574.1300000000047</v>
      </c>
      <c r="M26" s="24">
        <f t="shared" si="2"/>
        <v>-1543555.49</v>
      </c>
      <c r="N26" s="26">
        <f t="shared" si="1"/>
        <v>-1543555.49</v>
      </c>
    </row>
    <row r="27" spans="1:14" ht="15.75" customHeight="1">
      <c r="A27" s="20">
        <v>18</v>
      </c>
      <c r="B27" s="1" t="s">
        <v>18</v>
      </c>
      <c r="C27" s="7" t="s">
        <v>30</v>
      </c>
      <c r="D27" s="1">
        <v>745.6</v>
      </c>
      <c r="E27" s="1">
        <v>693.8</v>
      </c>
      <c r="F27" s="1">
        <v>669.6</v>
      </c>
      <c r="G27" s="1">
        <v>16</v>
      </c>
      <c r="H27" s="87">
        <v>251340.62</v>
      </c>
      <c r="I27" s="23" t="s">
        <v>200</v>
      </c>
      <c r="J27" s="89">
        <v>228819.19</v>
      </c>
      <c r="K27" s="46">
        <f>1343671.66+62174</f>
        <v>1405845.66</v>
      </c>
      <c r="L27" s="25">
        <f t="shared" si="0"/>
        <v>22521.429999999993</v>
      </c>
      <c r="M27" s="24">
        <f t="shared" si="2"/>
        <v>-1177026.47</v>
      </c>
      <c r="N27" s="26">
        <f t="shared" si="1"/>
        <v>-1177026.47</v>
      </c>
    </row>
    <row r="28" spans="1:14" ht="15.75" customHeight="1">
      <c r="A28" s="20">
        <v>19</v>
      </c>
      <c r="B28" s="1" t="s">
        <v>18</v>
      </c>
      <c r="C28" s="7" t="s">
        <v>31</v>
      </c>
      <c r="D28" s="1">
        <v>772</v>
      </c>
      <c r="E28" s="1">
        <v>713.8</v>
      </c>
      <c r="F28" s="1">
        <v>673.7</v>
      </c>
      <c r="G28" s="1">
        <v>16</v>
      </c>
      <c r="H28" s="87">
        <v>257187.19</v>
      </c>
      <c r="I28" s="23" t="s">
        <v>200</v>
      </c>
      <c r="J28" s="89">
        <v>257338.09</v>
      </c>
      <c r="K28" s="46">
        <f>478720.29+770000+669989.59</f>
        <v>1918709.88</v>
      </c>
      <c r="L28" s="25">
        <f t="shared" si="0"/>
        <v>-150.89999999999418</v>
      </c>
      <c r="M28" s="24">
        <f t="shared" si="2"/>
        <v>-1661371.7899999998</v>
      </c>
      <c r="N28" s="26">
        <f t="shared" si="1"/>
        <v>-1661371.7899999998</v>
      </c>
    </row>
    <row r="29" spans="1:14" ht="15.75" customHeight="1">
      <c r="A29" s="20">
        <v>20</v>
      </c>
      <c r="B29" s="1" t="s">
        <v>18</v>
      </c>
      <c r="C29" s="7" t="s">
        <v>32</v>
      </c>
      <c r="D29" s="1">
        <v>522.5</v>
      </c>
      <c r="E29" s="1">
        <v>424.4</v>
      </c>
      <c r="F29" s="1">
        <v>440.7</v>
      </c>
      <c r="G29" s="1">
        <v>21</v>
      </c>
      <c r="H29" s="87">
        <v>213339.73</v>
      </c>
      <c r="I29" s="23" t="s">
        <v>200</v>
      </c>
      <c r="J29" s="89">
        <v>194946.85</v>
      </c>
      <c r="K29" s="46">
        <v>1199125</v>
      </c>
      <c r="L29" s="25">
        <f t="shared" si="0"/>
        <v>18392.880000000005</v>
      </c>
      <c r="M29" s="24">
        <f t="shared" si="2"/>
        <v>-1004178.15</v>
      </c>
      <c r="N29" s="26">
        <f t="shared" si="1"/>
        <v>-1004178.15</v>
      </c>
    </row>
    <row r="30" spans="1:14" ht="15.75" customHeight="1">
      <c r="A30" s="20">
        <v>21</v>
      </c>
      <c r="B30" s="1" t="s">
        <v>18</v>
      </c>
      <c r="C30" s="7" t="s">
        <v>33</v>
      </c>
      <c r="D30" s="1">
        <v>730.1</v>
      </c>
      <c r="E30" s="1">
        <v>670.7</v>
      </c>
      <c r="F30" s="1">
        <v>670.7</v>
      </c>
      <c r="G30" s="1">
        <v>16</v>
      </c>
      <c r="H30" s="87">
        <v>241861.08</v>
      </c>
      <c r="I30" s="23" t="s">
        <v>200</v>
      </c>
      <c r="J30" s="89">
        <v>248575.77</v>
      </c>
      <c r="K30" s="46"/>
      <c r="L30" s="25">
        <f t="shared" si="0"/>
        <v>-6714.690000000002</v>
      </c>
      <c r="M30" s="24">
        <f t="shared" si="2"/>
        <v>0</v>
      </c>
      <c r="N30" s="26">
        <f t="shared" si="1"/>
        <v>248575.77</v>
      </c>
    </row>
    <row r="31" spans="1:14" ht="15.75" customHeight="1">
      <c r="A31" s="20">
        <v>22</v>
      </c>
      <c r="B31" s="1" t="s">
        <v>18</v>
      </c>
      <c r="C31" s="7" t="s">
        <v>34</v>
      </c>
      <c r="D31" s="1">
        <v>6606.3</v>
      </c>
      <c r="E31" s="1">
        <v>4833.5</v>
      </c>
      <c r="F31" s="1">
        <v>4833.5</v>
      </c>
      <c r="G31" s="1">
        <v>96</v>
      </c>
      <c r="H31" s="87">
        <v>1742296.54</v>
      </c>
      <c r="I31" s="23" t="s">
        <v>200</v>
      </c>
      <c r="J31" s="89">
        <v>1685294.33</v>
      </c>
      <c r="K31" s="46"/>
      <c r="L31" s="25">
        <f t="shared" si="0"/>
        <v>57002.20999999996</v>
      </c>
      <c r="M31" s="24">
        <f t="shared" si="2"/>
        <v>0</v>
      </c>
      <c r="N31" s="26">
        <f t="shared" si="1"/>
        <v>1685294.33</v>
      </c>
    </row>
    <row r="32" spans="1:14" ht="15.75" customHeight="1">
      <c r="A32" s="20">
        <v>23</v>
      </c>
      <c r="B32" s="1" t="s">
        <v>18</v>
      </c>
      <c r="C32" s="7" t="s">
        <v>35</v>
      </c>
      <c r="D32" s="1">
        <v>4413.6</v>
      </c>
      <c r="E32" s="1">
        <v>3373.1</v>
      </c>
      <c r="F32" s="1">
        <v>3372.7</v>
      </c>
      <c r="G32" s="1">
        <v>70</v>
      </c>
      <c r="H32" s="87">
        <v>1216340.14</v>
      </c>
      <c r="I32" s="23" t="s">
        <v>200</v>
      </c>
      <c r="J32" s="89">
        <v>1169662.09</v>
      </c>
      <c r="K32" s="46">
        <v>2196815.74</v>
      </c>
      <c r="L32" s="25">
        <f t="shared" si="0"/>
        <v>46678.049999999814</v>
      </c>
      <c r="M32" s="24">
        <f t="shared" si="2"/>
        <v>-1027153.6500000001</v>
      </c>
      <c r="N32" s="26">
        <f t="shared" si="1"/>
        <v>-1027153.6500000001</v>
      </c>
    </row>
    <row r="33" spans="1:14" ht="15.75" customHeight="1">
      <c r="A33" s="20">
        <v>24</v>
      </c>
      <c r="B33" s="1" t="s">
        <v>18</v>
      </c>
      <c r="C33" s="7" t="s">
        <v>36</v>
      </c>
      <c r="D33" s="1">
        <v>726.9</v>
      </c>
      <c r="E33" s="1">
        <v>663</v>
      </c>
      <c r="F33" s="1">
        <v>663.5</v>
      </c>
      <c r="G33" s="1">
        <v>12</v>
      </c>
      <c r="H33" s="87">
        <v>243595.42</v>
      </c>
      <c r="I33" s="23" t="s">
        <v>200</v>
      </c>
      <c r="J33" s="89">
        <v>232497.38</v>
      </c>
      <c r="K33" s="46"/>
      <c r="L33" s="25">
        <f t="shared" si="0"/>
        <v>11098.040000000008</v>
      </c>
      <c r="M33" s="24">
        <f t="shared" si="2"/>
        <v>0</v>
      </c>
      <c r="N33" s="26">
        <f t="shared" si="1"/>
        <v>232497.38</v>
      </c>
    </row>
    <row r="34" spans="1:14" ht="15.75" customHeight="1">
      <c r="A34" s="20">
        <v>25</v>
      </c>
      <c r="B34" s="1" t="s">
        <v>18</v>
      </c>
      <c r="C34" s="7" t="s">
        <v>37</v>
      </c>
      <c r="D34" s="1">
        <v>2264.6</v>
      </c>
      <c r="E34" s="1">
        <v>1348.9</v>
      </c>
      <c r="F34" s="1">
        <v>1348.9</v>
      </c>
      <c r="G34" s="1">
        <v>13</v>
      </c>
      <c r="H34" s="87">
        <v>484646.95</v>
      </c>
      <c r="I34" s="23" t="s">
        <v>200</v>
      </c>
      <c r="J34" s="89">
        <v>425974.49</v>
      </c>
      <c r="K34" s="46"/>
      <c r="L34" s="25">
        <f t="shared" si="0"/>
        <v>58672.46000000002</v>
      </c>
      <c r="M34" s="24">
        <f t="shared" si="2"/>
        <v>0</v>
      </c>
      <c r="N34" s="26">
        <f t="shared" si="1"/>
        <v>425974.49</v>
      </c>
    </row>
    <row r="35" spans="1:14" ht="15.75" customHeight="1">
      <c r="A35" s="20">
        <v>26</v>
      </c>
      <c r="B35" s="1" t="s">
        <v>18</v>
      </c>
      <c r="C35" s="7" t="s">
        <v>38</v>
      </c>
      <c r="D35" s="1">
        <v>4803.9</v>
      </c>
      <c r="E35" s="1">
        <v>3593.3</v>
      </c>
      <c r="F35" s="1">
        <v>3734.4</v>
      </c>
      <c r="G35" s="1">
        <v>68</v>
      </c>
      <c r="H35" s="87">
        <v>1346664.54</v>
      </c>
      <c r="I35" s="23" t="s">
        <v>200</v>
      </c>
      <c r="J35" s="89">
        <v>1296490.47</v>
      </c>
      <c r="K35" s="46"/>
      <c r="L35" s="25">
        <f t="shared" si="0"/>
        <v>50174.070000000065</v>
      </c>
      <c r="M35" s="24">
        <f t="shared" si="2"/>
        <v>0</v>
      </c>
      <c r="N35" s="26">
        <f t="shared" si="1"/>
        <v>1296490.47</v>
      </c>
    </row>
    <row r="36" spans="1:14" ht="15.75" customHeight="1">
      <c r="A36" s="20">
        <v>27</v>
      </c>
      <c r="B36" s="1" t="s">
        <v>18</v>
      </c>
      <c r="C36" s="7" t="s">
        <v>39</v>
      </c>
      <c r="D36" s="1">
        <v>582.5</v>
      </c>
      <c r="E36" s="1">
        <v>535.2</v>
      </c>
      <c r="F36" s="1">
        <v>535.2</v>
      </c>
      <c r="G36" s="1">
        <v>13</v>
      </c>
      <c r="H36" s="87">
        <v>197609.41</v>
      </c>
      <c r="I36" s="23" t="s">
        <v>200</v>
      </c>
      <c r="J36" s="89">
        <v>153664.64</v>
      </c>
      <c r="K36" s="46">
        <v>1129263</v>
      </c>
      <c r="L36" s="25">
        <f t="shared" si="0"/>
        <v>43944.76999999999</v>
      </c>
      <c r="M36" s="24">
        <f t="shared" si="2"/>
        <v>-975598.36</v>
      </c>
      <c r="N36" s="26">
        <f t="shared" si="1"/>
        <v>-975598.36</v>
      </c>
    </row>
    <row r="37" spans="1:14" ht="15.75" customHeight="1">
      <c r="A37" s="20">
        <v>28</v>
      </c>
      <c r="B37" s="1" t="s">
        <v>18</v>
      </c>
      <c r="C37" s="7" t="s">
        <v>40</v>
      </c>
      <c r="D37" s="1">
        <v>4677.8</v>
      </c>
      <c r="E37" s="1">
        <v>3419</v>
      </c>
      <c r="F37" s="1">
        <v>3418.3</v>
      </c>
      <c r="G37" s="1">
        <v>63</v>
      </c>
      <c r="H37" s="87">
        <v>1231607.87</v>
      </c>
      <c r="I37" s="23" t="s">
        <v>200</v>
      </c>
      <c r="J37" s="89">
        <v>1153588.82</v>
      </c>
      <c r="K37" s="46">
        <v>2568047</v>
      </c>
      <c r="L37" s="25">
        <f t="shared" si="0"/>
        <v>78019.05000000005</v>
      </c>
      <c r="M37" s="24">
        <f t="shared" si="2"/>
        <v>-1414458.18</v>
      </c>
      <c r="N37" s="26">
        <f t="shared" si="1"/>
        <v>-1414458.18</v>
      </c>
    </row>
    <row r="38" spans="1:14" ht="15.75" customHeight="1">
      <c r="A38" s="20">
        <v>29</v>
      </c>
      <c r="B38" s="1" t="s">
        <v>18</v>
      </c>
      <c r="C38" s="7" t="s">
        <v>41</v>
      </c>
      <c r="D38" s="1">
        <v>3982.1</v>
      </c>
      <c r="E38" s="1">
        <v>3085.4</v>
      </c>
      <c r="F38" s="1">
        <v>3038.3</v>
      </c>
      <c r="G38" s="1">
        <v>70</v>
      </c>
      <c r="H38" s="87">
        <v>1110453.27</v>
      </c>
      <c r="I38" s="23" t="s">
        <v>200</v>
      </c>
      <c r="J38" s="89">
        <v>1086579.55</v>
      </c>
      <c r="K38" s="47"/>
      <c r="L38" s="25">
        <f t="shared" si="0"/>
        <v>23873.719999999972</v>
      </c>
      <c r="M38" s="24">
        <f t="shared" si="2"/>
        <v>0</v>
      </c>
      <c r="N38" s="26">
        <f t="shared" si="1"/>
        <v>1086579.55</v>
      </c>
    </row>
    <row r="39" spans="1:14" ht="15.75" customHeight="1">
      <c r="A39" s="20">
        <v>30</v>
      </c>
      <c r="B39" s="1" t="s">
        <v>18</v>
      </c>
      <c r="C39" s="7" t="s">
        <v>42</v>
      </c>
      <c r="D39" s="1">
        <v>578.4</v>
      </c>
      <c r="E39" s="1">
        <v>531.2</v>
      </c>
      <c r="F39" s="1">
        <v>376.5</v>
      </c>
      <c r="G39" s="1">
        <v>11</v>
      </c>
      <c r="H39" s="87">
        <v>188952.65</v>
      </c>
      <c r="I39" s="23" t="s">
        <v>200</v>
      </c>
      <c r="J39" s="89">
        <v>188749.3</v>
      </c>
      <c r="K39" s="47">
        <v>1011249.22</v>
      </c>
      <c r="L39" s="25">
        <f t="shared" si="0"/>
        <v>203.35000000000582</v>
      </c>
      <c r="M39" s="24">
        <f t="shared" si="2"/>
        <v>-822499.9199999999</v>
      </c>
      <c r="N39" s="26">
        <f t="shared" si="1"/>
        <v>-822499.9199999999</v>
      </c>
    </row>
    <row r="40" spans="1:14" ht="15.75" customHeight="1">
      <c r="A40" s="20">
        <v>31</v>
      </c>
      <c r="B40" s="1" t="s">
        <v>18</v>
      </c>
      <c r="C40" s="7" t="s">
        <v>43</v>
      </c>
      <c r="D40" s="1">
        <v>6595.4</v>
      </c>
      <c r="E40" s="1">
        <v>5624.4</v>
      </c>
      <c r="F40" s="1">
        <v>5624.4</v>
      </c>
      <c r="G40" s="1">
        <v>81</v>
      </c>
      <c r="H40" s="87">
        <v>2008265.92</v>
      </c>
      <c r="I40" s="23" t="s">
        <v>200</v>
      </c>
      <c r="J40" s="89">
        <v>1667551.89</v>
      </c>
      <c r="K40" s="46"/>
      <c r="L40" s="25">
        <f t="shared" si="0"/>
        <v>340714.03</v>
      </c>
      <c r="M40" s="24">
        <f t="shared" si="2"/>
        <v>0</v>
      </c>
      <c r="N40" s="26">
        <f t="shared" si="1"/>
        <v>1667551.89</v>
      </c>
    </row>
    <row r="41" spans="1:14" ht="15.75" customHeight="1">
      <c r="A41" s="20">
        <v>32</v>
      </c>
      <c r="B41" s="1" t="s">
        <v>18</v>
      </c>
      <c r="C41" s="7" t="s">
        <v>44</v>
      </c>
      <c r="D41" s="1">
        <v>4228.5</v>
      </c>
      <c r="E41" s="1">
        <v>3198.2</v>
      </c>
      <c r="F41" s="1">
        <v>3191.9</v>
      </c>
      <c r="G41" s="1">
        <v>69</v>
      </c>
      <c r="H41" s="87">
        <v>1208693.46</v>
      </c>
      <c r="I41" s="23" t="s">
        <v>200</v>
      </c>
      <c r="J41" s="89">
        <v>1100618</v>
      </c>
      <c r="K41" s="46"/>
      <c r="L41" s="25">
        <f t="shared" si="0"/>
        <v>108075.45999999996</v>
      </c>
      <c r="M41" s="24">
        <f t="shared" si="2"/>
        <v>0</v>
      </c>
      <c r="N41" s="26">
        <f t="shared" si="1"/>
        <v>1100618</v>
      </c>
    </row>
    <row r="42" spans="1:14" ht="15.75" customHeight="1">
      <c r="A42" s="20">
        <v>33</v>
      </c>
      <c r="B42" s="1" t="s">
        <v>18</v>
      </c>
      <c r="C42" s="7" t="s">
        <v>45</v>
      </c>
      <c r="D42" s="1">
        <v>589.4</v>
      </c>
      <c r="E42" s="1">
        <v>541.8</v>
      </c>
      <c r="F42" s="1">
        <v>541.8</v>
      </c>
      <c r="G42" s="1">
        <v>16</v>
      </c>
      <c r="H42" s="87">
        <v>195378.76</v>
      </c>
      <c r="I42" s="23" t="s">
        <v>200</v>
      </c>
      <c r="J42" s="89">
        <v>181404.57</v>
      </c>
      <c r="K42" s="46"/>
      <c r="L42" s="25">
        <f t="shared" si="0"/>
        <v>13974.190000000002</v>
      </c>
      <c r="M42" s="24">
        <f t="shared" si="2"/>
        <v>0</v>
      </c>
      <c r="N42" s="26">
        <f t="shared" si="1"/>
        <v>181404.57</v>
      </c>
    </row>
    <row r="43" spans="1:14" ht="15.75" customHeight="1">
      <c r="A43" s="20">
        <v>34</v>
      </c>
      <c r="B43" s="1" t="s">
        <v>18</v>
      </c>
      <c r="C43" s="7" t="s">
        <v>46</v>
      </c>
      <c r="D43" s="1">
        <v>4327.8</v>
      </c>
      <c r="E43" s="1">
        <v>3117.2</v>
      </c>
      <c r="F43" s="1">
        <v>3117.72</v>
      </c>
      <c r="G43" s="1">
        <v>120</v>
      </c>
      <c r="H43" s="87">
        <v>1126869.06</v>
      </c>
      <c r="I43" s="23" t="s">
        <v>200</v>
      </c>
      <c r="J43" s="89">
        <v>1060525.8</v>
      </c>
      <c r="K43" s="46">
        <v>2087665</v>
      </c>
      <c r="L43" s="25">
        <f t="shared" si="0"/>
        <v>66343.26000000001</v>
      </c>
      <c r="M43" s="24">
        <f t="shared" si="2"/>
        <v>-1027139.2</v>
      </c>
      <c r="N43" s="26">
        <f t="shared" si="1"/>
        <v>-1027139.2</v>
      </c>
    </row>
    <row r="44" spans="1:14" ht="15.75" customHeight="1">
      <c r="A44" s="20">
        <v>35</v>
      </c>
      <c r="B44" s="1" t="s">
        <v>18</v>
      </c>
      <c r="C44" s="7" t="s">
        <v>47</v>
      </c>
      <c r="D44" s="1">
        <v>595.4</v>
      </c>
      <c r="E44" s="1">
        <v>546.1</v>
      </c>
      <c r="F44" s="1">
        <v>505.3</v>
      </c>
      <c r="G44" s="1">
        <v>16</v>
      </c>
      <c r="H44" s="87">
        <v>196929.3</v>
      </c>
      <c r="I44" s="23" t="s">
        <v>200</v>
      </c>
      <c r="J44" s="89">
        <v>195812.52</v>
      </c>
      <c r="K44" s="46"/>
      <c r="L44" s="25">
        <f t="shared" si="0"/>
        <v>1116.7799999999988</v>
      </c>
      <c r="M44" s="24">
        <f t="shared" si="2"/>
        <v>0</v>
      </c>
      <c r="N44" s="26">
        <f t="shared" si="1"/>
        <v>195812.52</v>
      </c>
    </row>
    <row r="45" spans="1:14" ht="15.75" customHeight="1">
      <c r="A45" s="20">
        <v>36</v>
      </c>
      <c r="B45" s="1" t="s">
        <v>18</v>
      </c>
      <c r="C45" s="7" t="s">
        <v>48</v>
      </c>
      <c r="D45" s="1">
        <v>4113.3</v>
      </c>
      <c r="E45" s="1">
        <v>3171</v>
      </c>
      <c r="F45" s="1">
        <v>3171.06</v>
      </c>
      <c r="G45" s="1">
        <v>60</v>
      </c>
      <c r="H45" s="87">
        <v>1151442.28</v>
      </c>
      <c r="I45" s="23" t="s">
        <v>200</v>
      </c>
      <c r="J45" s="89">
        <v>1058227</v>
      </c>
      <c r="K45" s="46">
        <v>2479082.06</v>
      </c>
      <c r="L45" s="25">
        <f t="shared" si="0"/>
        <v>93215.28000000003</v>
      </c>
      <c r="M45" s="24">
        <f t="shared" si="2"/>
        <v>-1420855.06</v>
      </c>
      <c r="N45" s="26">
        <f t="shared" si="1"/>
        <v>-1420855.06</v>
      </c>
    </row>
    <row r="46" spans="1:14" ht="15.75" customHeight="1">
      <c r="A46" s="20">
        <v>37</v>
      </c>
      <c r="B46" s="1" t="s">
        <v>18</v>
      </c>
      <c r="C46" s="7" t="s">
        <v>49</v>
      </c>
      <c r="D46" s="1">
        <v>1827.6</v>
      </c>
      <c r="E46" s="1">
        <v>1362.4</v>
      </c>
      <c r="F46" s="1">
        <v>1362.4</v>
      </c>
      <c r="G46" s="1">
        <v>28</v>
      </c>
      <c r="H46" s="87">
        <v>491115.79</v>
      </c>
      <c r="I46" s="23" t="s">
        <v>200</v>
      </c>
      <c r="J46" s="89">
        <v>459731.91</v>
      </c>
      <c r="K46" s="46"/>
      <c r="L46" s="25">
        <f t="shared" si="0"/>
        <v>31383.880000000005</v>
      </c>
      <c r="M46" s="24">
        <f t="shared" si="2"/>
        <v>0</v>
      </c>
      <c r="N46" s="26">
        <f t="shared" si="1"/>
        <v>459731.91</v>
      </c>
    </row>
    <row r="47" spans="1:14" ht="15.75" customHeight="1">
      <c r="A47" s="20">
        <v>38</v>
      </c>
      <c r="B47" s="1" t="s">
        <v>18</v>
      </c>
      <c r="C47" s="7" t="s">
        <v>439</v>
      </c>
      <c r="D47" s="1">
        <v>2167.1</v>
      </c>
      <c r="E47" s="1">
        <v>1291.4</v>
      </c>
      <c r="F47" s="1">
        <v>1291.4</v>
      </c>
      <c r="G47" s="1">
        <v>39</v>
      </c>
      <c r="H47" s="87">
        <v>337455.99</v>
      </c>
      <c r="I47" s="23" t="s">
        <v>200</v>
      </c>
      <c r="J47" s="89">
        <v>320541.35</v>
      </c>
      <c r="K47" s="46"/>
      <c r="L47" s="25">
        <f t="shared" si="0"/>
        <v>16914.640000000014</v>
      </c>
      <c r="M47" s="24">
        <f t="shared" si="2"/>
        <v>0</v>
      </c>
      <c r="N47" s="26">
        <f t="shared" si="1"/>
        <v>320541.35</v>
      </c>
    </row>
    <row r="48" spans="1:14" ht="15.75">
      <c r="A48" s="20">
        <v>39</v>
      </c>
      <c r="B48" s="1" t="s">
        <v>18</v>
      </c>
      <c r="C48" s="7" t="s">
        <v>50</v>
      </c>
      <c r="D48" s="1">
        <v>947.3</v>
      </c>
      <c r="E48" s="1">
        <v>800.7</v>
      </c>
      <c r="F48" s="1">
        <v>774.1</v>
      </c>
      <c r="G48" s="1">
        <v>33</v>
      </c>
      <c r="H48" s="87">
        <v>287491.5</v>
      </c>
      <c r="I48" s="23" t="s">
        <v>200</v>
      </c>
      <c r="J48" s="89">
        <v>271737.48</v>
      </c>
      <c r="K48" s="46">
        <f>433831.3+646388.2</f>
        <v>1080219.5</v>
      </c>
      <c r="L48" s="25">
        <f t="shared" si="0"/>
        <v>15754.020000000019</v>
      </c>
      <c r="M48" s="24">
        <f t="shared" si="2"/>
        <v>-808482.02</v>
      </c>
      <c r="N48" s="26">
        <f t="shared" si="1"/>
        <v>-808482.02</v>
      </c>
    </row>
    <row r="49" spans="1:14" ht="15.75">
      <c r="A49" s="20">
        <v>40</v>
      </c>
      <c r="B49" s="1" t="s">
        <v>18</v>
      </c>
      <c r="C49" s="7" t="s">
        <v>51</v>
      </c>
      <c r="D49" s="1">
        <v>4247.2</v>
      </c>
      <c r="E49" s="1">
        <v>3321.8</v>
      </c>
      <c r="F49" s="1">
        <v>3304.5</v>
      </c>
      <c r="G49" s="1">
        <v>70</v>
      </c>
      <c r="H49" s="87">
        <v>1191633.14</v>
      </c>
      <c r="I49" s="23" t="s">
        <v>200</v>
      </c>
      <c r="J49" s="89">
        <v>1070981.2</v>
      </c>
      <c r="K49" s="46">
        <v>2615697.66</v>
      </c>
      <c r="L49" s="25">
        <f t="shared" si="0"/>
        <v>120651.93999999994</v>
      </c>
      <c r="M49" s="24">
        <f t="shared" si="2"/>
        <v>-1544716.4600000002</v>
      </c>
      <c r="N49" s="26">
        <f t="shared" si="1"/>
        <v>-1544716.4600000002</v>
      </c>
    </row>
    <row r="50" spans="1:14" ht="15.75" customHeight="1">
      <c r="A50" s="20">
        <v>41</v>
      </c>
      <c r="B50" s="1" t="s">
        <v>18</v>
      </c>
      <c r="C50" s="7" t="s">
        <v>52</v>
      </c>
      <c r="D50" s="1">
        <v>428.4</v>
      </c>
      <c r="E50" s="1">
        <v>316.5</v>
      </c>
      <c r="F50" s="1">
        <v>316.5</v>
      </c>
      <c r="G50" s="1">
        <v>8</v>
      </c>
      <c r="H50" s="87">
        <v>114133.58</v>
      </c>
      <c r="I50" s="23" t="s">
        <v>200</v>
      </c>
      <c r="J50" s="89">
        <v>65711.25</v>
      </c>
      <c r="K50" s="46"/>
      <c r="L50" s="25">
        <f t="shared" si="0"/>
        <v>48422.33</v>
      </c>
      <c r="M50" s="24">
        <f t="shared" si="2"/>
        <v>0</v>
      </c>
      <c r="N50" s="26">
        <f t="shared" si="1"/>
        <v>65711.25</v>
      </c>
    </row>
    <row r="51" spans="1:14" ht="15.75">
      <c r="A51" s="20">
        <v>42</v>
      </c>
      <c r="B51" s="1" t="s">
        <v>18</v>
      </c>
      <c r="C51" s="7" t="s">
        <v>53</v>
      </c>
      <c r="D51" s="1">
        <v>527.5</v>
      </c>
      <c r="E51" s="1">
        <v>465.6</v>
      </c>
      <c r="F51" s="1">
        <v>440.3</v>
      </c>
      <c r="G51" s="1">
        <v>13</v>
      </c>
      <c r="H51" s="87">
        <v>176819.62</v>
      </c>
      <c r="I51" s="23" t="s">
        <v>200</v>
      </c>
      <c r="J51" s="89">
        <v>160672.6</v>
      </c>
      <c r="K51" s="46">
        <f>311695.37+788100</f>
        <v>1099795.37</v>
      </c>
      <c r="L51" s="25">
        <f t="shared" si="0"/>
        <v>16147.01999999999</v>
      </c>
      <c r="M51" s="24">
        <f t="shared" si="2"/>
        <v>-939122.7700000001</v>
      </c>
      <c r="N51" s="26">
        <f t="shared" si="1"/>
        <v>-939122.7700000001</v>
      </c>
    </row>
    <row r="52" spans="1:14" ht="15.75">
      <c r="A52" s="20">
        <v>43</v>
      </c>
      <c r="B52" s="1" t="s">
        <v>18</v>
      </c>
      <c r="C52" s="7" t="s">
        <v>466</v>
      </c>
      <c r="D52" s="1">
        <v>3306.52</v>
      </c>
      <c r="E52" s="1">
        <v>3299.78</v>
      </c>
      <c r="F52" s="1">
        <v>3299.78</v>
      </c>
      <c r="G52" s="1">
        <v>67</v>
      </c>
      <c r="H52" s="87">
        <v>1189494.58</v>
      </c>
      <c r="I52" s="23" t="s">
        <v>200</v>
      </c>
      <c r="J52" s="89">
        <v>1101490.54</v>
      </c>
      <c r="K52" s="46">
        <v>600414.2</v>
      </c>
      <c r="L52" s="25">
        <f t="shared" si="0"/>
        <v>88004.04000000004</v>
      </c>
      <c r="M52" s="24">
        <f t="shared" si="2"/>
        <v>501076.3400000001</v>
      </c>
      <c r="N52" s="26">
        <f t="shared" si="1"/>
        <v>501076.3400000001</v>
      </c>
    </row>
    <row r="53" spans="1:14" ht="15.75">
      <c r="A53" s="20">
        <v>44</v>
      </c>
      <c r="B53" s="1" t="s">
        <v>18</v>
      </c>
      <c r="C53" s="7" t="s">
        <v>54</v>
      </c>
      <c r="D53" s="1">
        <v>4353.2</v>
      </c>
      <c r="E53" s="1">
        <v>3345.4</v>
      </c>
      <c r="F53" s="1">
        <v>3300.1</v>
      </c>
      <c r="G53" s="1">
        <v>70</v>
      </c>
      <c r="H53" s="87">
        <v>1206326.47</v>
      </c>
      <c r="I53" s="23" t="s">
        <v>200</v>
      </c>
      <c r="J53" s="89">
        <v>1190469.7</v>
      </c>
      <c r="K53" s="46">
        <v>3606701.13</v>
      </c>
      <c r="L53" s="25">
        <f t="shared" si="0"/>
        <v>15856.770000000019</v>
      </c>
      <c r="M53" s="24">
        <f t="shared" si="2"/>
        <v>-2416231.4299999997</v>
      </c>
      <c r="N53" s="26">
        <f t="shared" si="1"/>
        <v>-2416231.4299999997</v>
      </c>
    </row>
    <row r="54" spans="1:14" ht="15.75">
      <c r="A54" s="20">
        <v>45</v>
      </c>
      <c r="B54" s="1" t="s">
        <v>18</v>
      </c>
      <c r="C54" s="7" t="s">
        <v>55</v>
      </c>
      <c r="D54" s="1">
        <v>4339.9</v>
      </c>
      <c r="E54" s="1">
        <v>3345.6</v>
      </c>
      <c r="F54" s="1">
        <v>3344.9</v>
      </c>
      <c r="G54" s="1">
        <v>70</v>
      </c>
      <c r="H54" s="87">
        <v>1205655.48</v>
      </c>
      <c r="I54" s="23" t="s">
        <v>200</v>
      </c>
      <c r="J54" s="89">
        <v>1189642.15</v>
      </c>
      <c r="K54" s="46">
        <v>3775660.78</v>
      </c>
      <c r="L54" s="25">
        <f t="shared" si="0"/>
        <v>16013.330000000075</v>
      </c>
      <c r="M54" s="24">
        <f t="shared" si="2"/>
        <v>-2586018.63</v>
      </c>
      <c r="N54" s="26">
        <f t="shared" si="1"/>
        <v>-2586018.63</v>
      </c>
    </row>
    <row r="55" spans="1:14" s="52" customFormat="1" ht="15.75">
      <c r="A55" s="51">
        <v>46</v>
      </c>
      <c r="B55" s="57" t="s">
        <v>18</v>
      </c>
      <c r="C55" s="56" t="s">
        <v>415</v>
      </c>
      <c r="D55" s="57">
        <v>4266.1</v>
      </c>
      <c r="E55" s="57">
        <v>3121.8</v>
      </c>
      <c r="F55" s="57">
        <v>3121.8</v>
      </c>
      <c r="G55" s="57">
        <v>72</v>
      </c>
      <c r="H55" s="82"/>
      <c r="I55" s="58"/>
      <c r="J55" s="59"/>
      <c r="K55" s="60"/>
      <c r="L55" s="95">
        <f t="shared" si="0"/>
        <v>0</v>
      </c>
      <c r="M55" s="96">
        <f t="shared" si="2"/>
        <v>0</v>
      </c>
      <c r="N55" s="97">
        <f t="shared" si="1"/>
        <v>0</v>
      </c>
    </row>
    <row r="56" spans="1:14" ht="15.75">
      <c r="A56" s="20">
        <v>47</v>
      </c>
      <c r="B56" s="1" t="s">
        <v>18</v>
      </c>
      <c r="C56" s="7" t="s">
        <v>56</v>
      </c>
      <c r="D56" s="1">
        <v>4341.7</v>
      </c>
      <c r="E56" s="1">
        <v>3311</v>
      </c>
      <c r="F56" s="1">
        <v>3236.5</v>
      </c>
      <c r="G56" s="1">
        <v>70</v>
      </c>
      <c r="H56" s="87">
        <v>1193306.52</v>
      </c>
      <c r="I56" s="23" t="s">
        <v>200</v>
      </c>
      <c r="J56" s="89">
        <v>1168824.74</v>
      </c>
      <c r="K56" s="46">
        <v>842492.56</v>
      </c>
      <c r="L56" s="25">
        <f t="shared" si="0"/>
        <v>24481.780000000028</v>
      </c>
      <c r="M56" s="24">
        <f t="shared" si="2"/>
        <v>326332.17999999993</v>
      </c>
      <c r="N56" s="26">
        <f t="shared" si="1"/>
        <v>326332.17999999993</v>
      </c>
    </row>
    <row r="57" spans="1:14" s="52" customFormat="1" ht="15.75">
      <c r="A57" s="51">
        <v>48</v>
      </c>
      <c r="B57" s="57" t="s">
        <v>18</v>
      </c>
      <c r="C57" s="56" t="s">
        <v>416</v>
      </c>
      <c r="D57" s="57">
        <v>4182</v>
      </c>
      <c r="E57" s="57">
        <v>2589.2</v>
      </c>
      <c r="F57" s="57">
        <v>2589.2</v>
      </c>
      <c r="G57" s="57">
        <v>66</v>
      </c>
      <c r="H57" s="82"/>
      <c r="I57" s="58" t="s">
        <v>200</v>
      </c>
      <c r="J57" s="59"/>
      <c r="K57" s="60"/>
      <c r="L57" s="95">
        <f t="shared" si="0"/>
        <v>0</v>
      </c>
      <c r="M57" s="96">
        <f t="shared" si="2"/>
        <v>0</v>
      </c>
      <c r="N57" s="97">
        <f t="shared" si="1"/>
        <v>0</v>
      </c>
    </row>
    <row r="58" spans="1:14" s="52" customFormat="1" ht="15.75">
      <c r="A58" s="51">
        <v>49</v>
      </c>
      <c r="B58" s="57" t="s">
        <v>18</v>
      </c>
      <c r="C58" s="56" t="s">
        <v>417</v>
      </c>
      <c r="D58" s="57">
        <v>4162.3</v>
      </c>
      <c r="E58" s="57">
        <v>3852.7</v>
      </c>
      <c r="F58" s="57">
        <v>3705.5</v>
      </c>
      <c r="G58" s="57">
        <v>68</v>
      </c>
      <c r="H58" s="82"/>
      <c r="I58" s="58"/>
      <c r="J58" s="59"/>
      <c r="K58" s="60"/>
      <c r="L58" s="95">
        <f t="shared" si="0"/>
        <v>0</v>
      </c>
      <c r="M58" s="96">
        <f t="shared" si="2"/>
        <v>0</v>
      </c>
      <c r="N58" s="97">
        <f t="shared" si="1"/>
        <v>0</v>
      </c>
    </row>
    <row r="59" spans="1:14" ht="15.75">
      <c r="A59" s="20">
        <v>50</v>
      </c>
      <c r="B59" s="1" t="s">
        <v>18</v>
      </c>
      <c r="C59" s="7" t="s">
        <v>57</v>
      </c>
      <c r="D59" s="1">
        <v>471.2</v>
      </c>
      <c r="E59" s="1">
        <v>431.6</v>
      </c>
      <c r="F59" s="1">
        <v>392</v>
      </c>
      <c r="G59" s="1">
        <v>8</v>
      </c>
      <c r="H59" s="87">
        <v>141359.58</v>
      </c>
      <c r="I59" s="23" t="s">
        <v>200</v>
      </c>
      <c r="J59" s="89">
        <v>51425.43</v>
      </c>
      <c r="K59" s="46"/>
      <c r="L59" s="25">
        <f t="shared" si="0"/>
        <v>89934.15</v>
      </c>
      <c r="M59" s="24">
        <f t="shared" si="2"/>
        <v>0</v>
      </c>
      <c r="N59" s="26">
        <f t="shared" si="1"/>
        <v>51425.43</v>
      </c>
    </row>
    <row r="60" spans="1:14" ht="15.75">
      <c r="A60" s="20">
        <v>51</v>
      </c>
      <c r="B60" s="1" t="s">
        <v>18</v>
      </c>
      <c r="C60" s="7" t="s">
        <v>58</v>
      </c>
      <c r="D60" s="1">
        <v>5224.7</v>
      </c>
      <c r="E60" s="1">
        <v>3793.3</v>
      </c>
      <c r="F60" s="1">
        <v>4556.8</v>
      </c>
      <c r="G60" s="1">
        <v>99</v>
      </c>
      <c r="H60" s="87">
        <v>1628640.08</v>
      </c>
      <c r="I60" s="23" t="s">
        <v>200</v>
      </c>
      <c r="J60" s="89">
        <v>1295456.93</v>
      </c>
      <c r="K60" s="46">
        <v>4242350</v>
      </c>
      <c r="L60" s="25">
        <f t="shared" si="0"/>
        <v>333183.15000000014</v>
      </c>
      <c r="M60" s="24">
        <f t="shared" si="2"/>
        <v>-2946893.0700000003</v>
      </c>
      <c r="N60" s="26">
        <f t="shared" si="1"/>
        <v>-2946893.0700000003</v>
      </c>
    </row>
    <row r="61" spans="1:14" ht="15.75">
      <c r="A61" s="20">
        <v>52</v>
      </c>
      <c r="B61" s="1" t="s">
        <v>18</v>
      </c>
      <c r="C61" s="7" t="s">
        <v>59</v>
      </c>
      <c r="D61" s="1">
        <v>532.6</v>
      </c>
      <c r="E61" s="1">
        <v>492</v>
      </c>
      <c r="F61" s="1">
        <v>492.2</v>
      </c>
      <c r="G61" s="1">
        <v>8</v>
      </c>
      <c r="H61" s="87">
        <v>176583.21</v>
      </c>
      <c r="I61" s="23" t="s">
        <v>200</v>
      </c>
      <c r="J61" s="89">
        <v>177089.12</v>
      </c>
      <c r="K61" s="46"/>
      <c r="L61" s="25">
        <f t="shared" si="0"/>
        <v>-505.9100000000035</v>
      </c>
      <c r="M61" s="24">
        <f t="shared" si="2"/>
        <v>0</v>
      </c>
      <c r="N61" s="26">
        <f t="shared" si="1"/>
        <v>177089.12</v>
      </c>
    </row>
    <row r="62" spans="1:14" s="52" customFormat="1" ht="15.75">
      <c r="A62" s="51">
        <v>53</v>
      </c>
      <c r="B62" s="57" t="s">
        <v>18</v>
      </c>
      <c r="C62" s="56" t="s">
        <v>418</v>
      </c>
      <c r="D62" s="57">
        <v>2082.5</v>
      </c>
      <c r="E62" s="57">
        <v>1943</v>
      </c>
      <c r="F62" s="57">
        <v>1943</v>
      </c>
      <c r="G62" s="57">
        <v>48</v>
      </c>
      <c r="H62" s="82"/>
      <c r="I62" s="58"/>
      <c r="J62" s="59"/>
      <c r="K62" s="60"/>
      <c r="L62" s="95">
        <f t="shared" si="0"/>
        <v>0</v>
      </c>
      <c r="M62" s="96">
        <f t="shared" si="2"/>
        <v>0</v>
      </c>
      <c r="N62" s="97">
        <f t="shared" si="1"/>
        <v>0</v>
      </c>
    </row>
    <row r="63" spans="1:14" ht="15.75">
      <c r="A63" s="20">
        <v>54</v>
      </c>
      <c r="B63" s="1" t="s">
        <v>18</v>
      </c>
      <c r="C63" s="7" t="s">
        <v>60</v>
      </c>
      <c r="D63" s="1">
        <v>618.6</v>
      </c>
      <c r="E63" s="1">
        <v>573</v>
      </c>
      <c r="F63" s="1">
        <v>573</v>
      </c>
      <c r="G63" s="1">
        <v>12</v>
      </c>
      <c r="H63" s="87">
        <v>206667.54</v>
      </c>
      <c r="I63" s="23" t="s">
        <v>200</v>
      </c>
      <c r="J63" s="89">
        <v>187244.72</v>
      </c>
      <c r="K63" s="46"/>
      <c r="L63" s="25">
        <f t="shared" si="0"/>
        <v>19422.820000000007</v>
      </c>
      <c r="M63" s="24">
        <f t="shared" si="2"/>
        <v>0</v>
      </c>
      <c r="N63" s="26">
        <f t="shared" si="1"/>
        <v>187244.72</v>
      </c>
    </row>
    <row r="64" spans="1:14" ht="15.75">
      <c r="A64" s="20">
        <v>55</v>
      </c>
      <c r="B64" s="1" t="s">
        <v>18</v>
      </c>
      <c r="C64" s="7" t="s">
        <v>61</v>
      </c>
      <c r="D64" s="1">
        <v>4018.8</v>
      </c>
      <c r="E64" s="1">
        <v>3124.9</v>
      </c>
      <c r="F64" s="1">
        <v>3080.1</v>
      </c>
      <c r="G64" s="1">
        <v>65</v>
      </c>
      <c r="H64" s="87">
        <v>1371502.99</v>
      </c>
      <c r="I64" s="23" t="s">
        <v>200</v>
      </c>
      <c r="J64" s="89">
        <v>853032.32</v>
      </c>
      <c r="K64" s="46"/>
      <c r="L64" s="25">
        <f t="shared" si="0"/>
        <v>518470.67000000004</v>
      </c>
      <c r="M64" s="24">
        <f t="shared" si="2"/>
        <v>0</v>
      </c>
      <c r="N64" s="26">
        <f t="shared" si="1"/>
        <v>853032.32</v>
      </c>
    </row>
    <row r="65" spans="1:14" ht="15.75">
      <c r="A65" s="20">
        <v>56</v>
      </c>
      <c r="B65" s="1" t="s">
        <v>18</v>
      </c>
      <c r="C65" s="7" t="s">
        <v>62</v>
      </c>
      <c r="D65" s="1">
        <v>12466.8</v>
      </c>
      <c r="E65" s="1">
        <v>9371</v>
      </c>
      <c r="F65" s="1">
        <v>8897.4</v>
      </c>
      <c r="G65" s="1">
        <v>168</v>
      </c>
      <c r="H65" s="87">
        <v>3503408.74</v>
      </c>
      <c r="I65" s="23" t="s">
        <v>200</v>
      </c>
      <c r="J65" s="89">
        <v>3467497.87</v>
      </c>
      <c r="K65" s="46">
        <v>7407738.43</v>
      </c>
      <c r="L65" s="25">
        <f t="shared" si="0"/>
        <v>35910.87000000011</v>
      </c>
      <c r="M65" s="24">
        <f t="shared" si="2"/>
        <v>-3940240.5599999996</v>
      </c>
      <c r="N65" s="26">
        <f t="shared" si="1"/>
        <v>-3940240.5599999996</v>
      </c>
    </row>
    <row r="66" spans="1:14" s="52" customFormat="1" ht="15.75">
      <c r="A66" s="51">
        <v>57</v>
      </c>
      <c r="B66" s="57" t="s">
        <v>18</v>
      </c>
      <c r="C66" s="56" t="s">
        <v>419</v>
      </c>
      <c r="D66" s="57">
        <v>4181</v>
      </c>
      <c r="E66" s="57">
        <v>3230.6</v>
      </c>
      <c r="F66" s="57">
        <v>3230.6</v>
      </c>
      <c r="G66" s="57">
        <v>70</v>
      </c>
      <c r="H66" s="82"/>
      <c r="I66" s="58" t="s">
        <v>201</v>
      </c>
      <c r="J66" s="59"/>
      <c r="K66" s="60"/>
      <c r="L66" s="95">
        <f t="shared" si="0"/>
        <v>0</v>
      </c>
      <c r="M66" s="96">
        <f t="shared" si="2"/>
        <v>0</v>
      </c>
      <c r="N66" s="97">
        <f t="shared" si="1"/>
        <v>0</v>
      </c>
    </row>
    <row r="67" spans="1:14" ht="15.75">
      <c r="A67" s="20">
        <v>58</v>
      </c>
      <c r="B67" s="1" t="s">
        <v>18</v>
      </c>
      <c r="C67" s="7" t="s">
        <v>63</v>
      </c>
      <c r="D67" s="1">
        <v>2553</v>
      </c>
      <c r="E67" s="1">
        <v>1787.8</v>
      </c>
      <c r="F67" s="1">
        <v>1787.8</v>
      </c>
      <c r="G67" s="1">
        <v>23</v>
      </c>
      <c r="H67" s="87">
        <v>551016.65</v>
      </c>
      <c r="I67" s="23" t="s">
        <v>200</v>
      </c>
      <c r="J67" s="89">
        <v>512502.72</v>
      </c>
      <c r="K67" s="46">
        <f>1069806.46+1476124.4</f>
        <v>2545930.86</v>
      </c>
      <c r="L67" s="25">
        <f t="shared" si="0"/>
        <v>38513.93000000005</v>
      </c>
      <c r="M67" s="24">
        <f t="shared" si="2"/>
        <v>-2033428.14</v>
      </c>
      <c r="N67" s="26">
        <f t="shared" si="1"/>
        <v>-2033428.14</v>
      </c>
    </row>
    <row r="68" spans="1:14" s="52" customFormat="1" ht="15.75">
      <c r="A68" s="51">
        <v>59</v>
      </c>
      <c r="B68" s="57" t="s">
        <v>18</v>
      </c>
      <c r="C68" s="56" t="s">
        <v>420</v>
      </c>
      <c r="D68" s="57">
        <v>2596.8</v>
      </c>
      <c r="E68" s="57">
        <v>1883.6</v>
      </c>
      <c r="F68" s="57">
        <v>1883.6</v>
      </c>
      <c r="G68" s="57">
        <v>48</v>
      </c>
      <c r="H68" s="82"/>
      <c r="I68" s="58"/>
      <c r="J68" s="59"/>
      <c r="K68" s="60"/>
      <c r="L68" s="95">
        <f t="shared" si="0"/>
        <v>0</v>
      </c>
      <c r="M68" s="96">
        <f t="shared" si="2"/>
        <v>0</v>
      </c>
      <c r="N68" s="97">
        <f t="shared" si="1"/>
        <v>0</v>
      </c>
    </row>
    <row r="69" spans="1:14" ht="15.75">
      <c r="A69" s="20">
        <v>60</v>
      </c>
      <c r="B69" s="1" t="s">
        <v>18</v>
      </c>
      <c r="C69" s="7" t="s">
        <v>64</v>
      </c>
      <c r="D69" s="1">
        <v>6328.6</v>
      </c>
      <c r="E69" s="1">
        <v>5734.6</v>
      </c>
      <c r="F69" s="1">
        <v>5734.6</v>
      </c>
      <c r="G69" s="1">
        <v>108</v>
      </c>
      <c r="H69" s="87">
        <v>2071192.54</v>
      </c>
      <c r="I69" s="23" t="s">
        <v>200</v>
      </c>
      <c r="J69" s="89">
        <v>1522765.76</v>
      </c>
      <c r="K69" s="47">
        <v>598160</v>
      </c>
      <c r="L69" s="25">
        <f t="shared" si="0"/>
        <v>548426.78</v>
      </c>
      <c r="M69" s="24">
        <f t="shared" si="2"/>
        <v>924605.76</v>
      </c>
      <c r="N69" s="26">
        <f t="shared" si="1"/>
        <v>924605.76</v>
      </c>
    </row>
    <row r="70" spans="1:14" ht="15.75">
      <c r="A70" s="20">
        <v>61</v>
      </c>
      <c r="B70" s="1" t="s">
        <v>18</v>
      </c>
      <c r="C70" s="7" t="s">
        <v>65</v>
      </c>
      <c r="D70" s="1">
        <v>1488.5</v>
      </c>
      <c r="E70" s="1">
        <v>916.3</v>
      </c>
      <c r="F70" s="1">
        <v>916.3</v>
      </c>
      <c r="G70" s="1">
        <v>20</v>
      </c>
      <c r="H70" s="87">
        <v>330427.63</v>
      </c>
      <c r="I70" s="23" t="s">
        <v>200</v>
      </c>
      <c r="J70" s="89">
        <v>249421.73</v>
      </c>
      <c r="K70" s="47"/>
      <c r="L70" s="25">
        <f t="shared" si="0"/>
        <v>81005.9</v>
      </c>
      <c r="M70" s="24">
        <f t="shared" si="2"/>
        <v>0</v>
      </c>
      <c r="N70" s="26">
        <f t="shared" si="1"/>
        <v>249421.73</v>
      </c>
    </row>
    <row r="71" spans="1:14" s="66" customFormat="1" ht="15.75">
      <c r="A71" s="62">
        <v>62</v>
      </c>
      <c r="B71" s="63" t="s">
        <v>18</v>
      </c>
      <c r="C71" s="64" t="s">
        <v>66</v>
      </c>
      <c r="D71" s="63">
        <v>4216.6</v>
      </c>
      <c r="E71" s="63">
        <v>3277.8</v>
      </c>
      <c r="F71" s="63">
        <v>3277.7</v>
      </c>
      <c r="G71" s="63">
        <v>70</v>
      </c>
      <c r="H71" s="87">
        <v>1184734.31</v>
      </c>
      <c r="I71" s="65" t="s">
        <v>200</v>
      </c>
      <c r="J71" s="89">
        <v>1147511.1</v>
      </c>
      <c r="K71" s="46">
        <v>2365483</v>
      </c>
      <c r="L71" s="25">
        <f t="shared" si="0"/>
        <v>37223.20999999996</v>
      </c>
      <c r="M71" s="24">
        <f t="shared" si="2"/>
        <v>-1217971.9</v>
      </c>
      <c r="N71" s="26">
        <f t="shared" si="1"/>
        <v>-1217971.9</v>
      </c>
    </row>
    <row r="72" spans="1:14" ht="15.75">
      <c r="A72" s="20">
        <v>63</v>
      </c>
      <c r="B72" s="1" t="s">
        <v>18</v>
      </c>
      <c r="C72" s="7" t="s">
        <v>67</v>
      </c>
      <c r="D72" s="1">
        <v>1708.5</v>
      </c>
      <c r="E72" s="1">
        <v>1255.7</v>
      </c>
      <c r="F72" s="1">
        <v>1181.6</v>
      </c>
      <c r="G72" s="1">
        <v>30</v>
      </c>
      <c r="H72" s="87">
        <v>452912.89</v>
      </c>
      <c r="I72" s="23" t="s">
        <v>200</v>
      </c>
      <c r="J72" s="89">
        <v>425272</v>
      </c>
      <c r="K72" s="46"/>
      <c r="L72" s="25">
        <f t="shared" si="0"/>
        <v>27640.890000000014</v>
      </c>
      <c r="M72" s="24">
        <f t="shared" si="2"/>
        <v>0</v>
      </c>
      <c r="N72" s="26">
        <f t="shared" si="1"/>
        <v>425272</v>
      </c>
    </row>
    <row r="73" spans="1:14" ht="15.75">
      <c r="A73" s="20">
        <v>64</v>
      </c>
      <c r="B73" s="1" t="s">
        <v>18</v>
      </c>
      <c r="C73" s="7" t="s">
        <v>68</v>
      </c>
      <c r="D73" s="1">
        <v>4049.8</v>
      </c>
      <c r="E73" s="1">
        <v>3102.1</v>
      </c>
      <c r="F73" s="1">
        <v>3102.3</v>
      </c>
      <c r="G73" s="1">
        <v>70</v>
      </c>
      <c r="H73" s="87">
        <v>1118941.43</v>
      </c>
      <c r="I73" s="23" t="s">
        <v>200</v>
      </c>
      <c r="J73" s="89">
        <f>32056.72+950926.7</f>
        <v>982983.4199999999</v>
      </c>
      <c r="K73" s="46"/>
      <c r="L73" s="25">
        <f t="shared" si="0"/>
        <v>135958.01</v>
      </c>
      <c r="M73" s="24">
        <f t="shared" si="2"/>
        <v>0</v>
      </c>
      <c r="N73" s="26">
        <f t="shared" si="1"/>
        <v>982983.4199999999</v>
      </c>
    </row>
    <row r="74" spans="1:14" ht="15.75">
      <c r="A74" s="20">
        <v>65</v>
      </c>
      <c r="B74" s="1" t="s">
        <v>18</v>
      </c>
      <c r="C74" s="7" t="s">
        <v>69</v>
      </c>
      <c r="D74" s="1">
        <v>1566.2</v>
      </c>
      <c r="E74" s="1">
        <v>1037.3</v>
      </c>
      <c r="F74" s="1">
        <v>1037.7</v>
      </c>
      <c r="G74" s="1">
        <v>36</v>
      </c>
      <c r="H74" s="87">
        <v>374264.13</v>
      </c>
      <c r="I74" s="23" t="s">
        <v>200</v>
      </c>
      <c r="J74" s="89">
        <v>351508.73</v>
      </c>
      <c r="K74" s="46">
        <v>1625149.72</v>
      </c>
      <c r="L74" s="25">
        <f t="shared" si="0"/>
        <v>22755.400000000023</v>
      </c>
      <c r="M74" s="24">
        <f t="shared" si="2"/>
        <v>-1273640.99</v>
      </c>
      <c r="N74" s="26">
        <f t="shared" si="1"/>
        <v>-1273640.99</v>
      </c>
    </row>
    <row r="75" spans="1:14" ht="15.75">
      <c r="A75" s="20">
        <v>66</v>
      </c>
      <c r="B75" s="1" t="s">
        <v>18</v>
      </c>
      <c r="C75" s="7" t="s">
        <v>70</v>
      </c>
      <c r="D75" s="1">
        <v>1303.7</v>
      </c>
      <c r="E75" s="1">
        <v>1192.3</v>
      </c>
      <c r="F75" s="1">
        <v>1121.2</v>
      </c>
      <c r="G75" s="1">
        <v>18</v>
      </c>
      <c r="H75" s="87">
        <v>390326.85</v>
      </c>
      <c r="I75" s="23" t="s">
        <v>200</v>
      </c>
      <c r="J75" s="89">
        <v>418280.24</v>
      </c>
      <c r="K75" s="46"/>
      <c r="L75" s="25">
        <f aca="true" t="shared" si="3" ref="L75:L138">H75-J75</f>
        <v>-27953.390000000014</v>
      </c>
      <c r="M75" s="24">
        <f t="shared" si="2"/>
        <v>0</v>
      </c>
      <c r="N75" s="26">
        <f aca="true" t="shared" si="4" ref="N75:N138">J75-K75</f>
        <v>418280.24</v>
      </c>
    </row>
    <row r="76" spans="1:14" ht="15.75">
      <c r="A76" s="20">
        <v>67</v>
      </c>
      <c r="B76" s="1" t="s">
        <v>18</v>
      </c>
      <c r="C76" s="7" t="s">
        <v>71</v>
      </c>
      <c r="D76" s="1">
        <v>1752.6</v>
      </c>
      <c r="E76" s="1">
        <v>1342.3</v>
      </c>
      <c r="F76" s="1">
        <v>1342.3</v>
      </c>
      <c r="G76" s="1">
        <v>22</v>
      </c>
      <c r="H76" s="87">
        <v>484047.23</v>
      </c>
      <c r="I76" s="23" t="s">
        <v>200</v>
      </c>
      <c r="J76" s="89">
        <v>450032.89</v>
      </c>
      <c r="K76" s="46"/>
      <c r="L76" s="25">
        <f t="shared" si="3"/>
        <v>34014.33999999997</v>
      </c>
      <c r="M76" s="24">
        <f aca="true" t="shared" si="5" ref="M76:M139">IF(K76=0,O76,N76)</f>
        <v>0</v>
      </c>
      <c r="N76" s="26">
        <f t="shared" si="4"/>
        <v>450032.89</v>
      </c>
    </row>
    <row r="77" spans="1:14" ht="15.75">
      <c r="A77" s="20">
        <v>68</v>
      </c>
      <c r="B77" s="1" t="s">
        <v>18</v>
      </c>
      <c r="C77" s="7" t="s">
        <v>72</v>
      </c>
      <c r="D77" s="1">
        <v>1435.34</v>
      </c>
      <c r="E77" s="1">
        <v>1410.5</v>
      </c>
      <c r="F77" s="1">
        <v>1410.5</v>
      </c>
      <c r="G77" s="1">
        <v>16</v>
      </c>
      <c r="H77" s="87">
        <v>508608.44</v>
      </c>
      <c r="I77" s="23" t="s">
        <v>200</v>
      </c>
      <c r="J77" s="89">
        <v>438082.89</v>
      </c>
      <c r="K77" s="46">
        <v>389318.36</v>
      </c>
      <c r="L77" s="25">
        <f t="shared" si="3"/>
        <v>70525.54999999999</v>
      </c>
      <c r="M77" s="24">
        <f t="shared" si="5"/>
        <v>48764.53000000003</v>
      </c>
      <c r="N77" s="26">
        <f t="shared" si="4"/>
        <v>48764.53000000003</v>
      </c>
    </row>
    <row r="78" spans="1:14" ht="15.75">
      <c r="A78" s="20">
        <v>69</v>
      </c>
      <c r="B78" s="1" t="s">
        <v>18</v>
      </c>
      <c r="C78" s="7" t="s">
        <v>73</v>
      </c>
      <c r="D78" s="1">
        <v>3557.4</v>
      </c>
      <c r="E78" s="1">
        <v>2614.7</v>
      </c>
      <c r="F78" s="1">
        <v>2558</v>
      </c>
      <c r="G78" s="1">
        <v>54</v>
      </c>
      <c r="H78" s="87">
        <v>945289.04</v>
      </c>
      <c r="I78" s="23" t="s">
        <v>200</v>
      </c>
      <c r="J78" s="89">
        <v>866140.79</v>
      </c>
      <c r="K78" s="46"/>
      <c r="L78" s="25">
        <f t="shared" si="3"/>
        <v>79148.25</v>
      </c>
      <c r="M78" s="24">
        <f t="shared" si="5"/>
        <v>0</v>
      </c>
      <c r="N78" s="26">
        <f t="shared" si="4"/>
        <v>866140.79</v>
      </c>
    </row>
    <row r="79" spans="1:14" ht="15.75">
      <c r="A79" s="20">
        <v>70</v>
      </c>
      <c r="B79" s="1" t="s">
        <v>18</v>
      </c>
      <c r="C79" s="7" t="s">
        <v>74</v>
      </c>
      <c r="D79" s="1">
        <v>3976</v>
      </c>
      <c r="E79" s="1">
        <v>3105.9</v>
      </c>
      <c r="F79" s="1">
        <v>3007.7</v>
      </c>
      <c r="G79" s="1">
        <v>69</v>
      </c>
      <c r="H79" s="87">
        <v>1121666.16</v>
      </c>
      <c r="I79" s="23" t="s">
        <v>200</v>
      </c>
      <c r="J79" s="89">
        <v>1091344.99</v>
      </c>
      <c r="K79" s="46"/>
      <c r="L79" s="25">
        <f t="shared" si="3"/>
        <v>30321.169999999925</v>
      </c>
      <c r="M79" s="24">
        <f t="shared" si="5"/>
        <v>0</v>
      </c>
      <c r="N79" s="26">
        <f t="shared" si="4"/>
        <v>1091344.99</v>
      </c>
    </row>
    <row r="80" spans="1:14" ht="15.75">
      <c r="A80" s="20">
        <v>71</v>
      </c>
      <c r="B80" s="1" t="s">
        <v>18</v>
      </c>
      <c r="C80" s="7" t="s">
        <v>75</v>
      </c>
      <c r="D80" s="1">
        <v>426.6</v>
      </c>
      <c r="E80" s="1">
        <v>385.4</v>
      </c>
      <c r="F80" s="1">
        <v>385.4</v>
      </c>
      <c r="G80" s="1">
        <v>8</v>
      </c>
      <c r="H80" s="87">
        <v>138919.66</v>
      </c>
      <c r="I80" s="23" t="s">
        <v>200</v>
      </c>
      <c r="J80" s="89">
        <v>134604.03</v>
      </c>
      <c r="K80" s="46"/>
      <c r="L80" s="25">
        <f t="shared" si="3"/>
        <v>4315.630000000005</v>
      </c>
      <c r="M80" s="24">
        <f t="shared" si="5"/>
        <v>0</v>
      </c>
      <c r="N80" s="26">
        <f t="shared" si="4"/>
        <v>134604.03</v>
      </c>
    </row>
    <row r="81" spans="1:14" ht="15.75">
      <c r="A81" s="20">
        <v>72</v>
      </c>
      <c r="B81" s="1" t="s">
        <v>18</v>
      </c>
      <c r="C81" s="7" t="s">
        <v>76</v>
      </c>
      <c r="D81" s="1">
        <v>2654.9</v>
      </c>
      <c r="E81" s="1">
        <v>2245.2</v>
      </c>
      <c r="F81" s="1">
        <v>1528.1</v>
      </c>
      <c r="G81" s="1">
        <v>21</v>
      </c>
      <c r="H81" s="87">
        <v>697328.63</v>
      </c>
      <c r="I81" s="23" t="s">
        <v>200</v>
      </c>
      <c r="J81" s="89">
        <v>754257.83</v>
      </c>
      <c r="K81" s="46"/>
      <c r="L81" s="25">
        <f t="shared" si="3"/>
        <v>-56929.19999999995</v>
      </c>
      <c r="M81" s="24">
        <f t="shared" si="5"/>
        <v>0</v>
      </c>
      <c r="N81" s="26">
        <f t="shared" si="4"/>
        <v>754257.83</v>
      </c>
    </row>
    <row r="82" spans="1:14" ht="15.75">
      <c r="A82" s="20">
        <v>73</v>
      </c>
      <c r="B82" s="1" t="s">
        <v>18</v>
      </c>
      <c r="C82" s="7" t="s">
        <v>77</v>
      </c>
      <c r="D82" s="1">
        <v>8084</v>
      </c>
      <c r="E82" s="1">
        <v>6902.5</v>
      </c>
      <c r="F82" s="1">
        <v>7003.6</v>
      </c>
      <c r="G82" s="1">
        <v>96</v>
      </c>
      <c r="H82" s="87">
        <v>2582220.91</v>
      </c>
      <c r="I82" s="23" t="s">
        <v>200</v>
      </c>
      <c r="J82" s="89">
        <v>2347197.93</v>
      </c>
      <c r="K82" s="46"/>
      <c r="L82" s="25">
        <f t="shared" si="3"/>
        <v>235022.97999999998</v>
      </c>
      <c r="M82" s="24">
        <f t="shared" si="5"/>
        <v>0</v>
      </c>
      <c r="N82" s="26">
        <f t="shared" si="4"/>
        <v>2347197.93</v>
      </c>
    </row>
    <row r="83" spans="1:14" ht="15.75">
      <c r="A83" s="20">
        <v>74</v>
      </c>
      <c r="B83" s="1" t="s">
        <v>18</v>
      </c>
      <c r="C83" s="7" t="s">
        <v>78</v>
      </c>
      <c r="D83" s="1">
        <v>4119.4</v>
      </c>
      <c r="E83" s="1">
        <v>3128</v>
      </c>
      <c r="F83" s="1">
        <v>3162.7</v>
      </c>
      <c r="G83" s="1">
        <v>69</v>
      </c>
      <c r="H83" s="87">
        <v>1186550.85</v>
      </c>
      <c r="I83" s="23" t="s">
        <v>200</v>
      </c>
      <c r="J83" s="89">
        <v>1054857.6</v>
      </c>
      <c r="K83" s="46"/>
      <c r="L83" s="25">
        <f t="shared" si="3"/>
        <v>131693.25</v>
      </c>
      <c r="M83" s="24">
        <f t="shared" si="5"/>
        <v>0</v>
      </c>
      <c r="N83" s="26">
        <f t="shared" si="4"/>
        <v>1054857.6</v>
      </c>
    </row>
    <row r="84" spans="1:14" ht="15.75">
      <c r="A84" s="20">
        <v>75</v>
      </c>
      <c r="B84" s="1" t="s">
        <v>18</v>
      </c>
      <c r="C84" s="7" t="s">
        <v>79</v>
      </c>
      <c r="D84" s="1">
        <v>591.1</v>
      </c>
      <c r="E84" s="1">
        <v>534</v>
      </c>
      <c r="F84" s="1">
        <v>534</v>
      </c>
      <c r="G84" s="1">
        <v>12</v>
      </c>
      <c r="H84" s="87">
        <v>192638.72</v>
      </c>
      <c r="I84" s="23" t="s">
        <v>200</v>
      </c>
      <c r="J84" s="89">
        <v>185808.74</v>
      </c>
      <c r="K84" s="46"/>
      <c r="L84" s="25">
        <f t="shared" si="3"/>
        <v>6829.9800000000105</v>
      </c>
      <c r="M84" s="24">
        <f t="shared" si="5"/>
        <v>0</v>
      </c>
      <c r="N84" s="26">
        <f t="shared" si="4"/>
        <v>185808.74</v>
      </c>
    </row>
    <row r="85" spans="1:14" ht="15.75">
      <c r="A85" s="20">
        <v>76</v>
      </c>
      <c r="B85" s="1" t="s">
        <v>18</v>
      </c>
      <c r="C85" s="7" t="s">
        <v>80</v>
      </c>
      <c r="D85" s="1">
        <v>3383.8</v>
      </c>
      <c r="E85" s="1">
        <v>3109.4</v>
      </c>
      <c r="F85" s="1">
        <v>2561.5</v>
      </c>
      <c r="G85" s="1">
        <v>55</v>
      </c>
      <c r="H85" s="87">
        <v>1126682.63</v>
      </c>
      <c r="I85" s="23" t="s">
        <v>200</v>
      </c>
      <c r="J85" s="89">
        <v>794679.02</v>
      </c>
      <c r="K85" s="46"/>
      <c r="L85" s="25">
        <f t="shared" si="3"/>
        <v>332003.60999999987</v>
      </c>
      <c r="M85" s="24">
        <f t="shared" si="5"/>
        <v>0</v>
      </c>
      <c r="N85" s="26">
        <f t="shared" si="4"/>
        <v>794679.02</v>
      </c>
    </row>
    <row r="86" spans="1:14" ht="15.75">
      <c r="A86" s="20">
        <v>77</v>
      </c>
      <c r="B86" s="1" t="s">
        <v>18</v>
      </c>
      <c r="C86" s="7" t="s">
        <v>81</v>
      </c>
      <c r="D86" s="1">
        <v>4350.4</v>
      </c>
      <c r="E86" s="1">
        <v>3236.2</v>
      </c>
      <c r="F86" s="1">
        <v>3197.2</v>
      </c>
      <c r="G86" s="1">
        <v>72</v>
      </c>
      <c r="H86" s="87">
        <v>1167112.44</v>
      </c>
      <c r="I86" s="23" t="s">
        <v>200</v>
      </c>
      <c r="J86" s="89">
        <v>1094494.45</v>
      </c>
      <c r="K86" s="46"/>
      <c r="L86" s="25">
        <f t="shared" si="3"/>
        <v>72617.98999999999</v>
      </c>
      <c r="M86" s="24">
        <f t="shared" si="5"/>
        <v>0</v>
      </c>
      <c r="N86" s="26">
        <f t="shared" si="4"/>
        <v>1094494.45</v>
      </c>
    </row>
    <row r="87" spans="1:14" s="52" customFormat="1" ht="15.75">
      <c r="A87" s="51">
        <v>78</v>
      </c>
      <c r="B87" s="57" t="s">
        <v>18</v>
      </c>
      <c r="C87" s="56" t="s">
        <v>414</v>
      </c>
      <c r="D87" s="57">
        <v>7437</v>
      </c>
      <c r="E87" s="57">
        <v>5559.8</v>
      </c>
      <c r="F87" s="57">
        <v>5559.8</v>
      </c>
      <c r="G87" s="57">
        <v>96</v>
      </c>
      <c r="H87" s="82"/>
      <c r="I87" s="58"/>
      <c r="J87" s="59"/>
      <c r="K87" s="60"/>
      <c r="L87" s="95">
        <f t="shared" si="3"/>
        <v>0</v>
      </c>
      <c r="M87" s="96">
        <f t="shared" si="5"/>
        <v>0</v>
      </c>
      <c r="N87" s="97">
        <f t="shared" si="4"/>
        <v>0</v>
      </c>
    </row>
    <row r="88" spans="1:14" ht="15.75">
      <c r="A88" s="20">
        <v>79</v>
      </c>
      <c r="B88" s="1" t="s">
        <v>18</v>
      </c>
      <c r="C88" s="7" t="s">
        <v>82</v>
      </c>
      <c r="D88" s="1">
        <v>4761.02</v>
      </c>
      <c r="E88" s="1">
        <v>2816.57</v>
      </c>
      <c r="F88" s="1">
        <v>2857.18</v>
      </c>
      <c r="G88" s="1">
        <v>172</v>
      </c>
      <c r="H88" s="87">
        <v>1035261.88</v>
      </c>
      <c r="I88" s="23" t="s">
        <v>200</v>
      </c>
      <c r="J88" s="89">
        <v>678355.29</v>
      </c>
      <c r="K88" s="46">
        <v>3040331</v>
      </c>
      <c r="L88" s="25">
        <f t="shared" si="3"/>
        <v>356906.58999999997</v>
      </c>
      <c r="M88" s="24">
        <f t="shared" si="5"/>
        <v>-2361975.71</v>
      </c>
      <c r="N88" s="26">
        <f t="shared" si="4"/>
        <v>-2361975.71</v>
      </c>
    </row>
    <row r="89" spans="1:14" ht="15.75">
      <c r="A89" s="20">
        <v>80</v>
      </c>
      <c r="B89" s="1" t="s">
        <v>18</v>
      </c>
      <c r="C89" s="7" t="s">
        <v>83</v>
      </c>
      <c r="D89" s="1">
        <v>4852.09</v>
      </c>
      <c r="E89" s="1">
        <v>3193.2</v>
      </c>
      <c r="F89" s="1">
        <v>3192.19</v>
      </c>
      <c r="G89" s="1">
        <v>130</v>
      </c>
      <c r="H89" s="87">
        <v>1176999.86</v>
      </c>
      <c r="I89" s="23" t="s">
        <v>200</v>
      </c>
      <c r="J89" s="89">
        <v>848188.44</v>
      </c>
      <c r="K89" s="46">
        <v>1971586.97</v>
      </c>
      <c r="L89" s="25">
        <f t="shared" si="3"/>
        <v>328811.42000000016</v>
      </c>
      <c r="M89" s="24">
        <f t="shared" si="5"/>
        <v>-1123398.53</v>
      </c>
      <c r="N89" s="26">
        <f t="shared" si="4"/>
        <v>-1123398.53</v>
      </c>
    </row>
    <row r="90" spans="1:14" ht="15.75">
      <c r="A90" s="20">
        <v>81</v>
      </c>
      <c r="B90" s="1" t="s">
        <v>18</v>
      </c>
      <c r="C90" s="7" t="s">
        <v>84</v>
      </c>
      <c r="D90" s="1">
        <v>3965.3</v>
      </c>
      <c r="E90" s="1">
        <v>3012.8</v>
      </c>
      <c r="F90" s="1">
        <v>3012.1</v>
      </c>
      <c r="G90" s="1">
        <v>60</v>
      </c>
      <c r="H90" s="87">
        <v>1086119.19</v>
      </c>
      <c r="I90" s="23" t="s">
        <v>200</v>
      </c>
      <c r="J90" s="89">
        <v>1091584.46</v>
      </c>
      <c r="K90" s="46">
        <v>2795108</v>
      </c>
      <c r="L90" s="25">
        <f t="shared" si="3"/>
        <v>-5465.270000000019</v>
      </c>
      <c r="M90" s="24">
        <f t="shared" si="5"/>
        <v>-1703523.54</v>
      </c>
      <c r="N90" s="26">
        <f t="shared" si="4"/>
        <v>-1703523.54</v>
      </c>
    </row>
    <row r="91" spans="1:14" s="52" customFormat="1" ht="15.75">
      <c r="A91" s="51">
        <v>82</v>
      </c>
      <c r="B91" s="57" t="s">
        <v>18</v>
      </c>
      <c r="C91" s="56" t="s">
        <v>413</v>
      </c>
      <c r="D91" s="57">
        <v>6555.2</v>
      </c>
      <c r="E91" s="57">
        <v>6167.8</v>
      </c>
      <c r="F91" s="57">
        <v>6167.8</v>
      </c>
      <c r="G91" s="57">
        <v>54</v>
      </c>
      <c r="H91" s="82"/>
      <c r="I91" s="58"/>
      <c r="J91" s="59"/>
      <c r="K91" s="60"/>
      <c r="L91" s="95">
        <f t="shared" si="3"/>
        <v>0</v>
      </c>
      <c r="M91" s="96">
        <f t="shared" si="5"/>
        <v>0</v>
      </c>
      <c r="N91" s="97">
        <f t="shared" si="4"/>
        <v>0</v>
      </c>
    </row>
    <row r="92" spans="1:14" ht="15.75">
      <c r="A92" s="20">
        <v>83</v>
      </c>
      <c r="B92" s="1" t="s">
        <v>18</v>
      </c>
      <c r="C92" s="7" t="s">
        <v>85</v>
      </c>
      <c r="D92" s="1">
        <v>3483.6</v>
      </c>
      <c r="E92" s="1">
        <v>2563.8</v>
      </c>
      <c r="F92" s="1">
        <v>2961.7</v>
      </c>
      <c r="G92" s="1">
        <v>57</v>
      </c>
      <c r="H92" s="87">
        <v>1081447.36</v>
      </c>
      <c r="I92" s="23" t="s">
        <v>200</v>
      </c>
      <c r="J92" s="89">
        <v>950726.17</v>
      </c>
      <c r="K92" s="46">
        <v>812127.54</v>
      </c>
      <c r="L92" s="25">
        <f t="shared" si="3"/>
        <v>130721.19000000006</v>
      </c>
      <c r="M92" s="24">
        <f t="shared" si="5"/>
        <v>138598.63</v>
      </c>
      <c r="N92" s="26">
        <f t="shared" si="4"/>
        <v>138598.63</v>
      </c>
    </row>
    <row r="93" spans="1:14" ht="15.75">
      <c r="A93" s="20">
        <v>84</v>
      </c>
      <c r="B93" s="1" t="s">
        <v>18</v>
      </c>
      <c r="C93" s="7" t="s">
        <v>86</v>
      </c>
      <c r="D93" s="1">
        <v>4289.5</v>
      </c>
      <c r="E93" s="1">
        <v>3028.7</v>
      </c>
      <c r="F93" s="1">
        <v>2890</v>
      </c>
      <c r="G93" s="1">
        <v>62</v>
      </c>
      <c r="H93" s="87">
        <v>1096475.37</v>
      </c>
      <c r="I93" s="23" t="s">
        <v>200</v>
      </c>
      <c r="J93" s="89">
        <v>1041763.27</v>
      </c>
      <c r="K93" s="46"/>
      <c r="L93" s="25">
        <f t="shared" si="3"/>
        <v>54712.10000000009</v>
      </c>
      <c r="M93" s="24">
        <f t="shared" si="5"/>
        <v>0</v>
      </c>
      <c r="N93" s="26">
        <f t="shared" si="4"/>
        <v>1041763.27</v>
      </c>
    </row>
    <row r="94" spans="1:14" s="52" customFormat="1" ht="15.75">
      <c r="A94" s="51">
        <v>85</v>
      </c>
      <c r="B94" s="57" t="s">
        <v>18</v>
      </c>
      <c r="C94" s="56" t="s">
        <v>412</v>
      </c>
      <c r="D94" s="57">
        <v>10707.4</v>
      </c>
      <c r="E94" s="57">
        <v>8044.9</v>
      </c>
      <c r="F94" s="57">
        <v>8044.9</v>
      </c>
      <c r="G94" s="57">
        <v>142</v>
      </c>
      <c r="H94" s="82"/>
      <c r="I94" s="58"/>
      <c r="J94" s="59"/>
      <c r="K94" s="60"/>
      <c r="L94" s="95">
        <f t="shared" si="3"/>
        <v>0</v>
      </c>
      <c r="M94" s="96">
        <f t="shared" si="5"/>
        <v>0</v>
      </c>
      <c r="N94" s="97">
        <f t="shared" si="4"/>
        <v>0</v>
      </c>
    </row>
    <row r="95" spans="1:14" ht="15.75">
      <c r="A95" s="20">
        <v>86</v>
      </c>
      <c r="B95" s="1" t="s">
        <v>18</v>
      </c>
      <c r="C95" s="7" t="s">
        <v>87</v>
      </c>
      <c r="D95" s="1">
        <v>3191.5</v>
      </c>
      <c r="E95" s="1">
        <v>2477.4</v>
      </c>
      <c r="F95" s="1">
        <v>2367.6</v>
      </c>
      <c r="G95" s="1">
        <v>59</v>
      </c>
      <c r="H95" s="87">
        <v>878690.9</v>
      </c>
      <c r="I95" s="23" t="s">
        <v>200</v>
      </c>
      <c r="J95" s="89">
        <v>905221.03</v>
      </c>
      <c r="K95" s="46"/>
      <c r="L95" s="25">
        <f t="shared" si="3"/>
        <v>-26530.130000000005</v>
      </c>
      <c r="M95" s="24">
        <f t="shared" si="5"/>
        <v>0</v>
      </c>
      <c r="N95" s="26">
        <f t="shared" si="4"/>
        <v>905221.03</v>
      </c>
    </row>
    <row r="96" spans="1:14" ht="15.75">
      <c r="A96" s="20">
        <v>87</v>
      </c>
      <c r="B96" s="1" t="s">
        <v>18</v>
      </c>
      <c r="C96" s="7" t="s">
        <v>88</v>
      </c>
      <c r="D96" s="1">
        <v>1687</v>
      </c>
      <c r="E96" s="1">
        <v>1252.1</v>
      </c>
      <c r="F96" s="1">
        <v>1166.7</v>
      </c>
      <c r="G96" s="1">
        <v>31</v>
      </c>
      <c r="H96" s="87">
        <v>460499.26</v>
      </c>
      <c r="I96" s="23" t="s">
        <v>200</v>
      </c>
      <c r="J96" s="89">
        <v>353229.4</v>
      </c>
      <c r="K96" s="46">
        <v>416316.44</v>
      </c>
      <c r="L96" s="25">
        <f t="shared" si="3"/>
        <v>107269.85999999999</v>
      </c>
      <c r="M96" s="24">
        <f t="shared" si="5"/>
        <v>-63087.03999999998</v>
      </c>
      <c r="N96" s="26">
        <f t="shared" si="4"/>
        <v>-63087.03999999998</v>
      </c>
    </row>
    <row r="97" spans="1:14" ht="15.75">
      <c r="A97" s="20">
        <v>88</v>
      </c>
      <c r="B97" s="1" t="s">
        <v>18</v>
      </c>
      <c r="C97" s="7" t="s">
        <v>89</v>
      </c>
      <c r="D97" s="1">
        <v>1337.1</v>
      </c>
      <c r="E97" s="1">
        <v>1194.3</v>
      </c>
      <c r="F97" s="1">
        <v>1196.3</v>
      </c>
      <c r="G97" s="1">
        <v>20</v>
      </c>
      <c r="H97" s="87">
        <v>431498.98</v>
      </c>
      <c r="I97" s="23" t="s">
        <v>200</v>
      </c>
      <c r="J97" s="89">
        <v>415572.43</v>
      </c>
      <c r="K97" s="46"/>
      <c r="L97" s="25">
        <f t="shared" si="3"/>
        <v>15926.549999999988</v>
      </c>
      <c r="M97" s="24">
        <f t="shared" si="5"/>
        <v>0</v>
      </c>
      <c r="N97" s="26">
        <f t="shared" si="4"/>
        <v>415572.43</v>
      </c>
    </row>
    <row r="98" spans="1:14" ht="15.75">
      <c r="A98" s="20">
        <v>89</v>
      </c>
      <c r="B98" s="1" t="s">
        <v>18</v>
      </c>
      <c r="C98" s="7" t="s">
        <v>90</v>
      </c>
      <c r="D98" s="1">
        <v>3316.3</v>
      </c>
      <c r="E98" s="1">
        <v>2456.2</v>
      </c>
      <c r="F98" s="1">
        <v>2458.9</v>
      </c>
      <c r="G98" s="1">
        <v>63</v>
      </c>
      <c r="H98" s="87">
        <v>886654.86</v>
      </c>
      <c r="I98" s="23" t="s">
        <v>200</v>
      </c>
      <c r="J98" s="89">
        <v>803507.01</v>
      </c>
      <c r="K98" s="46">
        <v>574617</v>
      </c>
      <c r="L98" s="25">
        <f t="shared" si="3"/>
        <v>83147.84999999998</v>
      </c>
      <c r="M98" s="24">
        <f t="shared" si="5"/>
        <v>228890.01</v>
      </c>
      <c r="N98" s="26">
        <f t="shared" si="4"/>
        <v>228890.01</v>
      </c>
    </row>
    <row r="99" spans="1:14" ht="15.75">
      <c r="A99" s="20">
        <v>90</v>
      </c>
      <c r="B99" s="1" t="s">
        <v>18</v>
      </c>
      <c r="C99" s="7" t="s">
        <v>91</v>
      </c>
      <c r="D99" s="1">
        <v>1692.4</v>
      </c>
      <c r="E99" s="1">
        <v>1250.6</v>
      </c>
      <c r="F99" s="1">
        <v>1251.9</v>
      </c>
      <c r="G99" s="1">
        <v>31</v>
      </c>
      <c r="H99" s="87">
        <v>451534.38</v>
      </c>
      <c r="I99" s="23" t="s">
        <v>200</v>
      </c>
      <c r="J99" s="89">
        <v>413246.12</v>
      </c>
      <c r="K99" s="46">
        <v>419307.55</v>
      </c>
      <c r="L99" s="25">
        <f t="shared" si="3"/>
        <v>38288.26000000001</v>
      </c>
      <c r="M99" s="24">
        <f t="shared" si="5"/>
        <v>-6061.429999999993</v>
      </c>
      <c r="N99" s="26">
        <f t="shared" si="4"/>
        <v>-6061.429999999993</v>
      </c>
    </row>
    <row r="100" spans="1:14" ht="15.75">
      <c r="A100" s="20">
        <v>91</v>
      </c>
      <c r="B100" s="1" t="s">
        <v>18</v>
      </c>
      <c r="C100" s="7" t="s">
        <v>92</v>
      </c>
      <c r="D100" s="1">
        <v>6478.1</v>
      </c>
      <c r="E100" s="1">
        <v>4771</v>
      </c>
      <c r="F100" s="1">
        <v>4725.6</v>
      </c>
      <c r="G100" s="1">
        <v>96</v>
      </c>
      <c r="H100" s="87">
        <v>1720084.4</v>
      </c>
      <c r="I100" s="23" t="s">
        <v>200</v>
      </c>
      <c r="J100" s="89">
        <v>1722837.86</v>
      </c>
      <c r="K100" s="46"/>
      <c r="L100" s="25">
        <f t="shared" si="3"/>
        <v>-2753.4600000001956</v>
      </c>
      <c r="M100" s="24">
        <f t="shared" si="5"/>
        <v>0</v>
      </c>
      <c r="N100" s="26">
        <f t="shared" si="4"/>
        <v>1722837.86</v>
      </c>
    </row>
    <row r="101" spans="1:14" ht="15.75">
      <c r="A101" s="20">
        <v>92</v>
      </c>
      <c r="B101" s="1" t="s">
        <v>18</v>
      </c>
      <c r="C101" s="7" t="s">
        <v>93</v>
      </c>
      <c r="D101" s="1">
        <v>4843.4</v>
      </c>
      <c r="E101" s="1">
        <v>3584.8</v>
      </c>
      <c r="F101" s="1">
        <v>3346.3</v>
      </c>
      <c r="G101" s="1">
        <v>64</v>
      </c>
      <c r="H101" s="87">
        <v>1246693.12</v>
      </c>
      <c r="I101" s="23" t="s">
        <v>200</v>
      </c>
      <c r="J101" s="89">
        <v>1177879.42</v>
      </c>
      <c r="K101" s="46">
        <v>3492091</v>
      </c>
      <c r="L101" s="25">
        <f t="shared" si="3"/>
        <v>68813.70000000019</v>
      </c>
      <c r="M101" s="24">
        <f t="shared" si="5"/>
        <v>-2314211.58</v>
      </c>
      <c r="N101" s="26">
        <f t="shared" si="4"/>
        <v>-2314211.58</v>
      </c>
    </row>
    <row r="102" spans="1:14" ht="15.75">
      <c r="A102" s="20">
        <v>93</v>
      </c>
      <c r="B102" s="1" t="s">
        <v>18</v>
      </c>
      <c r="C102" s="7" t="s">
        <v>94</v>
      </c>
      <c r="D102" s="1">
        <v>4126.1</v>
      </c>
      <c r="E102" s="1">
        <v>3126.97</v>
      </c>
      <c r="F102" s="1">
        <v>3352.6</v>
      </c>
      <c r="G102" s="1">
        <v>59</v>
      </c>
      <c r="H102" s="87">
        <v>1220447.91</v>
      </c>
      <c r="I102" s="23" t="s">
        <v>200</v>
      </c>
      <c r="J102" s="89">
        <v>1045287.03</v>
      </c>
      <c r="K102" s="46"/>
      <c r="L102" s="25">
        <f t="shared" si="3"/>
        <v>175160.8799999999</v>
      </c>
      <c r="M102" s="24">
        <f t="shared" si="5"/>
        <v>0</v>
      </c>
      <c r="N102" s="26">
        <f t="shared" si="4"/>
        <v>1045287.03</v>
      </c>
    </row>
    <row r="103" spans="1:14" ht="15.75">
      <c r="A103" s="20">
        <v>94</v>
      </c>
      <c r="B103" s="1" t="s">
        <v>18</v>
      </c>
      <c r="C103" s="7" t="s">
        <v>95</v>
      </c>
      <c r="D103" s="1">
        <v>3714.8</v>
      </c>
      <c r="E103" s="1">
        <v>2743.9</v>
      </c>
      <c r="F103" s="1">
        <v>2743.5</v>
      </c>
      <c r="G103" s="1">
        <v>62</v>
      </c>
      <c r="H103" s="87">
        <v>990496.56</v>
      </c>
      <c r="I103" s="28" t="s">
        <v>200</v>
      </c>
      <c r="J103" s="89">
        <v>733884.32</v>
      </c>
      <c r="K103" s="46"/>
      <c r="L103" s="25">
        <f t="shared" si="3"/>
        <v>256612.2400000001</v>
      </c>
      <c r="M103" s="24">
        <f t="shared" si="5"/>
        <v>0</v>
      </c>
      <c r="N103" s="26">
        <f t="shared" si="4"/>
        <v>733884.32</v>
      </c>
    </row>
    <row r="104" spans="1:14" ht="15.75">
      <c r="A104" s="20">
        <v>95</v>
      </c>
      <c r="B104" s="1" t="s">
        <v>18</v>
      </c>
      <c r="C104" s="7" t="s">
        <v>96</v>
      </c>
      <c r="D104" s="1">
        <v>4267.9</v>
      </c>
      <c r="E104" s="1">
        <v>3228.8</v>
      </c>
      <c r="F104" s="1">
        <v>4053.9</v>
      </c>
      <c r="G104" s="1">
        <v>60</v>
      </c>
      <c r="H104" s="87">
        <v>1537398.37</v>
      </c>
      <c r="I104" s="23" t="s">
        <v>200</v>
      </c>
      <c r="J104" s="89">
        <v>1220343.44</v>
      </c>
      <c r="K104" s="46">
        <v>2218452.33</v>
      </c>
      <c r="L104" s="25">
        <f t="shared" si="3"/>
        <v>317054.93000000017</v>
      </c>
      <c r="M104" s="24">
        <f t="shared" si="5"/>
        <v>-998108.8900000001</v>
      </c>
      <c r="N104" s="26">
        <f t="shared" si="4"/>
        <v>-998108.8900000001</v>
      </c>
    </row>
    <row r="105" spans="1:14" ht="15.75">
      <c r="A105" s="20">
        <v>96</v>
      </c>
      <c r="B105" s="1" t="s">
        <v>18</v>
      </c>
      <c r="C105" s="7" t="s">
        <v>97</v>
      </c>
      <c r="D105" s="1">
        <v>2912.6</v>
      </c>
      <c r="E105" s="1">
        <v>2674.2</v>
      </c>
      <c r="F105" s="1">
        <v>2671.6</v>
      </c>
      <c r="G105" s="1">
        <v>60</v>
      </c>
      <c r="H105" s="87">
        <v>964488.95</v>
      </c>
      <c r="I105" s="23" t="s">
        <v>200</v>
      </c>
      <c r="J105" s="89">
        <v>932427.33</v>
      </c>
      <c r="K105" s="46">
        <v>696442.26</v>
      </c>
      <c r="L105" s="25">
        <f t="shared" si="3"/>
        <v>32061.619999999995</v>
      </c>
      <c r="M105" s="24">
        <f t="shared" si="5"/>
        <v>235985.06999999995</v>
      </c>
      <c r="N105" s="26">
        <f t="shared" si="4"/>
        <v>235985.06999999995</v>
      </c>
    </row>
    <row r="106" spans="1:14" ht="15.75">
      <c r="A106" s="20">
        <v>97</v>
      </c>
      <c r="B106" s="1" t="s">
        <v>18</v>
      </c>
      <c r="C106" s="7" t="s">
        <v>98</v>
      </c>
      <c r="D106" s="1">
        <v>4957.9</v>
      </c>
      <c r="E106" s="1">
        <v>3817.8</v>
      </c>
      <c r="F106" s="1">
        <v>3703.8</v>
      </c>
      <c r="G106" s="1">
        <v>85</v>
      </c>
      <c r="H106" s="87">
        <v>1394869.26</v>
      </c>
      <c r="I106" s="23" t="s">
        <v>200</v>
      </c>
      <c r="J106" s="89">
        <v>1332558.49</v>
      </c>
      <c r="K106" s="46">
        <v>4356182.35</v>
      </c>
      <c r="L106" s="25">
        <f t="shared" si="3"/>
        <v>62310.77000000002</v>
      </c>
      <c r="M106" s="24">
        <f t="shared" si="5"/>
        <v>-3023623.8599999994</v>
      </c>
      <c r="N106" s="26">
        <f t="shared" si="4"/>
        <v>-3023623.8599999994</v>
      </c>
    </row>
    <row r="107" spans="1:14" ht="15.75">
      <c r="A107" s="20">
        <v>98</v>
      </c>
      <c r="B107" s="1" t="s">
        <v>18</v>
      </c>
      <c r="C107" s="7" t="s">
        <v>99</v>
      </c>
      <c r="D107" s="1">
        <v>2276.5</v>
      </c>
      <c r="E107" s="1">
        <v>1800.9</v>
      </c>
      <c r="F107" s="1">
        <v>1800.9</v>
      </c>
      <c r="G107" s="1">
        <v>39</v>
      </c>
      <c r="H107" s="87">
        <v>649424.52</v>
      </c>
      <c r="I107" s="23" t="s">
        <v>200</v>
      </c>
      <c r="J107" s="89">
        <v>565595.08</v>
      </c>
      <c r="K107" s="46">
        <v>1643830.5</v>
      </c>
      <c r="L107" s="25">
        <f t="shared" si="3"/>
        <v>83829.44000000006</v>
      </c>
      <c r="M107" s="24">
        <f t="shared" si="5"/>
        <v>-1078235.42</v>
      </c>
      <c r="N107" s="26">
        <f t="shared" si="4"/>
        <v>-1078235.42</v>
      </c>
    </row>
    <row r="108" spans="1:14" ht="15.75">
      <c r="A108" s="20">
        <v>99</v>
      </c>
      <c r="B108" s="1" t="s">
        <v>18</v>
      </c>
      <c r="C108" s="7" t="s">
        <v>100</v>
      </c>
      <c r="D108" s="1">
        <v>4559.7</v>
      </c>
      <c r="E108" s="1">
        <v>3635.3</v>
      </c>
      <c r="F108" s="1">
        <v>3504.6</v>
      </c>
      <c r="G108" s="1">
        <v>54</v>
      </c>
      <c r="H108" s="87">
        <v>1310901.47</v>
      </c>
      <c r="I108" s="23" t="s">
        <v>200</v>
      </c>
      <c r="J108" s="89">
        <v>1270351.16</v>
      </c>
      <c r="K108" s="46"/>
      <c r="L108" s="25">
        <f t="shared" si="3"/>
        <v>40550.310000000056</v>
      </c>
      <c r="M108" s="24">
        <f t="shared" si="5"/>
        <v>0</v>
      </c>
      <c r="N108" s="26">
        <f t="shared" si="4"/>
        <v>1270351.16</v>
      </c>
    </row>
    <row r="109" spans="1:14" ht="15.75">
      <c r="A109" s="20">
        <v>100</v>
      </c>
      <c r="B109" s="1" t="s">
        <v>18</v>
      </c>
      <c r="C109" s="7" t="s">
        <v>101</v>
      </c>
      <c r="D109" s="1">
        <v>1481.75</v>
      </c>
      <c r="E109" s="1">
        <v>1271.7</v>
      </c>
      <c r="F109" s="1">
        <v>1200.8</v>
      </c>
      <c r="G109" s="1">
        <v>17</v>
      </c>
      <c r="H109" s="87">
        <v>450277.4</v>
      </c>
      <c r="I109" s="23" t="s">
        <v>200</v>
      </c>
      <c r="J109" s="89">
        <v>363988.89</v>
      </c>
      <c r="K109" s="48">
        <v>1996071.84</v>
      </c>
      <c r="L109" s="25">
        <f t="shared" si="3"/>
        <v>86288.51000000001</v>
      </c>
      <c r="M109" s="24">
        <f t="shared" si="5"/>
        <v>-1632082.9500000002</v>
      </c>
      <c r="N109" s="26">
        <f t="shared" si="4"/>
        <v>-1632082.9500000002</v>
      </c>
    </row>
    <row r="110" spans="1:14" ht="15.75">
      <c r="A110" s="20">
        <v>101</v>
      </c>
      <c r="B110" s="1" t="s">
        <v>18</v>
      </c>
      <c r="C110" s="7" t="s">
        <v>102</v>
      </c>
      <c r="D110" s="1">
        <v>4717.7</v>
      </c>
      <c r="E110" s="1">
        <v>3811.2</v>
      </c>
      <c r="F110" s="1">
        <v>3761.7</v>
      </c>
      <c r="G110" s="1">
        <v>72</v>
      </c>
      <c r="H110" s="87">
        <v>1374880.97</v>
      </c>
      <c r="I110" s="23" t="s">
        <v>200</v>
      </c>
      <c r="J110" s="89">
        <v>1291411.07</v>
      </c>
      <c r="K110" s="46">
        <v>1375728</v>
      </c>
      <c r="L110" s="25">
        <f t="shared" si="3"/>
        <v>83469.8999999999</v>
      </c>
      <c r="M110" s="24">
        <f t="shared" si="5"/>
        <v>-84316.92999999993</v>
      </c>
      <c r="N110" s="26">
        <f t="shared" si="4"/>
        <v>-84316.92999999993</v>
      </c>
    </row>
    <row r="111" spans="1:14" ht="15.75">
      <c r="A111" s="20">
        <v>102</v>
      </c>
      <c r="B111" s="1" t="s">
        <v>18</v>
      </c>
      <c r="C111" s="7" t="s">
        <v>103</v>
      </c>
      <c r="D111" s="1">
        <v>4667.6</v>
      </c>
      <c r="E111" s="1">
        <v>3515.7</v>
      </c>
      <c r="F111" s="1">
        <v>3517</v>
      </c>
      <c r="G111" s="1">
        <v>71</v>
      </c>
      <c r="H111" s="87">
        <v>1267953.08</v>
      </c>
      <c r="I111" s="23" t="s">
        <v>200</v>
      </c>
      <c r="J111" s="89">
        <f>41214.1+1088013.7</f>
        <v>1129227.8</v>
      </c>
      <c r="K111" s="46"/>
      <c r="L111" s="25">
        <f t="shared" si="3"/>
        <v>138725.28000000003</v>
      </c>
      <c r="M111" s="24">
        <f t="shared" si="5"/>
        <v>0</v>
      </c>
      <c r="N111" s="26">
        <f t="shared" si="4"/>
        <v>1129227.8</v>
      </c>
    </row>
    <row r="112" spans="1:14" s="52" customFormat="1" ht="15.75">
      <c r="A112" s="51">
        <v>103</v>
      </c>
      <c r="B112" s="57" t="s">
        <v>18</v>
      </c>
      <c r="C112" s="56" t="s">
        <v>411</v>
      </c>
      <c r="D112" s="57">
        <v>4324.2</v>
      </c>
      <c r="E112" s="57">
        <v>3871.3</v>
      </c>
      <c r="F112" s="57">
        <v>3871.3</v>
      </c>
      <c r="G112" s="57">
        <v>72</v>
      </c>
      <c r="H112" s="82"/>
      <c r="I112" s="58"/>
      <c r="J112" s="59"/>
      <c r="K112" s="60"/>
      <c r="L112" s="95">
        <f t="shared" si="3"/>
        <v>0</v>
      </c>
      <c r="M112" s="96">
        <f t="shared" si="5"/>
        <v>0</v>
      </c>
      <c r="N112" s="97">
        <f t="shared" si="4"/>
        <v>0</v>
      </c>
    </row>
    <row r="113" spans="1:14" ht="15.75">
      <c r="A113" s="20">
        <v>104</v>
      </c>
      <c r="B113" s="1" t="s">
        <v>18</v>
      </c>
      <c r="C113" s="7" t="s">
        <v>104</v>
      </c>
      <c r="D113" s="1">
        <v>3170.9</v>
      </c>
      <c r="E113" s="1">
        <v>2435.7</v>
      </c>
      <c r="F113" s="1">
        <v>2435.6</v>
      </c>
      <c r="G113" s="1">
        <v>40</v>
      </c>
      <c r="H113" s="87">
        <v>878302.13</v>
      </c>
      <c r="I113" s="23" t="s">
        <v>200</v>
      </c>
      <c r="J113" s="89">
        <v>711298.47</v>
      </c>
      <c r="K113" s="46"/>
      <c r="L113" s="25">
        <f t="shared" si="3"/>
        <v>167003.66000000003</v>
      </c>
      <c r="M113" s="24">
        <f t="shared" si="5"/>
        <v>0</v>
      </c>
      <c r="N113" s="26">
        <f t="shared" si="4"/>
        <v>711298.47</v>
      </c>
    </row>
    <row r="114" spans="1:14" ht="15.75">
      <c r="A114" s="20">
        <v>105</v>
      </c>
      <c r="B114" s="1" t="s">
        <v>18</v>
      </c>
      <c r="C114" s="7" t="s">
        <v>421</v>
      </c>
      <c r="D114" s="1">
        <v>18472.6</v>
      </c>
      <c r="E114" s="1">
        <v>12421.9</v>
      </c>
      <c r="F114" s="1">
        <v>12421.9</v>
      </c>
      <c r="G114" s="1">
        <v>212</v>
      </c>
      <c r="H114" s="87">
        <v>4158399.22</v>
      </c>
      <c r="I114" s="23" t="s">
        <v>200</v>
      </c>
      <c r="J114" s="89">
        <v>3367277.12</v>
      </c>
      <c r="K114" s="46"/>
      <c r="L114" s="25">
        <f t="shared" si="3"/>
        <v>791122.1000000001</v>
      </c>
      <c r="M114" s="24">
        <f t="shared" si="5"/>
        <v>0</v>
      </c>
      <c r="N114" s="26">
        <f t="shared" si="4"/>
        <v>3367277.12</v>
      </c>
    </row>
    <row r="115" spans="1:14" ht="15.75">
      <c r="A115" s="20">
        <v>106</v>
      </c>
      <c r="B115" s="1" t="s">
        <v>18</v>
      </c>
      <c r="C115" s="7" t="s">
        <v>105</v>
      </c>
      <c r="D115" s="1">
        <v>4219.7</v>
      </c>
      <c r="E115" s="1">
        <v>3306.3</v>
      </c>
      <c r="F115" s="1">
        <v>3229.7</v>
      </c>
      <c r="G115" s="1">
        <v>69</v>
      </c>
      <c r="H115" s="87">
        <v>1192507.04</v>
      </c>
      <c r="I115" s="23" t="s">
        <v>200</v>
      </c>
      <c r="J115" s="89">
        <v>1147733.66</v>
      </c>
      <c r="K115" s="46">
        <v>875009.86</v>
      </c>
      <c r="L115" s="25">
        <f t="shared" si="3"/>
        <v>44773.38000000012</v>
      </c>
      <c r="M115" s="24">
        <f t="shared" si="5"/>
        <v>272723.79999999993</v>
      </c>
      <c r="N115" s="26">
        <f t="shared" si="4"/>
        <v>272723.79999999993</v>
      </c>
    </row>
    <row r="116" spans="1:14" ht="15.75">
      <c r="A116" s="20">
        <v>107</v>
      </c>
      <c r="B116" s="1" t="s">
        <v>18</v>
      </c>
      <c r="C116" s="7" t="s">
        <v>106</v>
      </c>
      <c r="D116" s="1">
        <v>5991.9</v>
      </c>
      <c r="E116" s="1">
        <v>5400.2</v>
      </c>
      <c r="F116" s="1">
        <v>5317.3</v>
      </c>
      <c r="G116" s="1">
        <v>103</v>
      </c>
      <c r="H116" s="87">
        <v>1919364.2</v>
      </c>
      <c r="I116" s="23" t="s">
        <v>200</v>
      </c>
      <c r="J116" s="89">
        <v>1723025.98</v>
      </c>
      <c r="K116" s="46"/>
      <c r="L116" s="25">
        <f t="shared" si="3"/>
        <v>196338.21999999997</v>
      </c>
      <c r="M116" s="24">
        <f t="shared" si="5"/>
        <v>0</v>
      </c>
      <c r="N116" s="26">
        <f t="shared" si="4"/>
        <v>1723025.98</v>
      </c>
    </row>
    <row r="117" spans="1:14" ht="15.75">
      <c r="A117" s="20">
        <v>108</v>
      </c>
      <c r="B117" s="1" t="s">
        <v>18</v>
      </c>
      <c r="C117" s="7" t="s">
        <v>107</v>
      </c>
      <c r="D117" s="1">
        <v>4433.9</v>
      </c>
      <c r="E117" s="1">
        <v>3377.6</v>
      </c>
      <c r="F117" s="1">
        <v>3303</v>
      </c>
      <c r="G117" s="1">
        <v>69</v>
      </c>
      <c r="H117" s="87">
        <v>1217914.76</v>
      </c>
      <c r="I117" s="23" t="s">
        <v>200</v>
      </c>
      <c r="J117" s="89">
        <v>811853.65</v>
      </c>
      <c r="K117" s="46"/>
      <c r="L117" s="25">
        <f t="shared" si="3"/>
        <v>406061.11</v>
      </c>
      <c r="M117" s="24">
        <f t="shared" si="5"/>
        <v>0</v>
      </c>
      <c r="N117" s="26">
        <f t="shared" si="4"/>
        <v>811853.65</v>
      </c>
    </row>
    <row r="118" spans="1:14" ht="15.75">
      <c r="A118" s="20">
        <v>109</v>
      </c>
      <c r="B118" s="1" t="s">
        <v>18</v>
      </c>
      <c r="C118" s="7" t="s">
        <v>108</v>
      </c>
      <c r="D118" s="1">
        <v>5256.7</v>
      </c>
      <c r="E118" s="1">
        <v>3877.1</v>
      </c>
      <c r="F118" s="1">
        <v>3651.7</v>
      </c>
      <c r="G118" s="1">
        <v>69</v>
      </c>
      <c r="H118" s="87">
        <v>1398093.08</v>
      </c>
      <c r="I118" s="23" t="s">
        <v>200</v>
      </c>
      <c r="J118" s="89">
        <v>1224736.35</v>
      </c>
      <c r="K118" s="46"/>
      <c r="L118" s="25">
        <f t="shared" si="3"/>
        <v>173356.72999999998</v>
      </c>
      <c r="M118" s="24">
        <f t="shared" si="5"/>
        <v>0</v>
      </c>
      <c r="N118" s="26">
        <f t="shared" si="4"/>
        <v>1224736.35</v>
      </c>
    </row>
    <row r="119" spans="1:14" ht="15.75">
      <c r="A119" s="20">
        <v>110</v>
      </c>
      <c r="B119" s="1" t="s">
        <v>18</v>
      </c>
      <c r="C119" s="7" t="s">
        <v>109</v>
      </c>
      <c r="D119" s="1">
        <v>2933.6</v>
      </c>
      <c r="E119" s="1">
        <v>2264.4</v>
      </c>
      <c r="F119" s="1">
        <v>2264.4</v>
      </c>
      <c r="G119" s="1">
        <v>50</v>
      </c>
      <c r="H119" s="87">
        <v>816532.41</v>
      </c>
      <c r="I119" s="23" t="s">
        <v>200</v>
      </c>
      <c r="J119" s="89">
        <v>802660.03</v>
      </c>
      <c r="K119" s="46">
        <v>2086443.16</v>
      </c>
      <c r="L119" s="25">
        <f t="shared" si="3"/>
        <v>13872.380000000005</v>
      </c>
      <c r="M119" s="24">
        <f t="shared" si="5"/>
        <v>-1283783.13</v>
      </c>
      <c r="N119" s="26">
        <f t="shared" si="4"/>
        <v>-1283783.13</v>
      </c>
    </row>
    <row r="120" spans="1:14" ht="15.75">
      <c r="A120" s="20">
        <v>111</v>
      </c>
      <c r="B120" s="1" t="s">
        <v>18</v>
      </c>
      <c r="C120" s="7" t="s">
        <v>110</v>
      </c>
      <c r="D120" s="1">
        <v>2919.3</v>
      </c>
      <c r="E120" s="1">
        <v>2238.7</v>
      </c>
      <c r="F120" s="1">
        <v>2238</v>
      </c>
      <c r="G120" s="1">
        <v>49</v>
      </c>
      <c r="H120" s="87">
        <v>807642.61</v>
      </c>
      <c r="I120" s="23" t="s">
        <v>200</v>
      </c>
      <c r="J120" s="89">
        <v>769506.61</v>
      </c>
      <c r="K120" s="46">
        <v>2299472</v>
      </c>
      <c r="L120" s="25">
        <f t="shared" si="3"/>
        <v>38136</v>
      </c>
      <c r="M120" s="24">
        <f t="shared" si="5"/>
        <v>-1529965.3900000001</v>
      </c>
      <c r="N120" s="26">
        <f t="shared" si="4"/>
        <v>-1529965.3900000001</v>
      </c>
    </row>
    <row r="121" spans="1:14" s="66" customFormat="1" ht="15.75">
      <c r="A121" s="62">
        <v>112</v>
      </c>
      <c r="B121" s="63" t="s">
        <v>18</v>
      </c>
      <c r="C121" s="64" t="s">
        <v>467</v>
      </c>
      <c r="D121" s="63">
        <v>1980.1</v>
      </c>
      <c r="E121" s="63">
        <v>1514.8</v>
      </c>
      <c r="F121" s="63">
        <v>1509.8</v>
      </c>
      <c r="G121" s="63">
        <v>20</v>
      </c>
      <c r="H121" s="87">
        <v>242710.32</v>
      </c>
      <c r="I121" s="65"/>
      <c r="J121" s="91">
        <v>521758.27</v>
      </c>
      <c r="K121" s="46"/>
      <c r="L121" s="25">
        <f t="shared" si="3"/>
        <v>-279047.95</v>
      </c>
      <c r="M121" s="24">
        <f t="shared" si="5"/>
        <v>0</v>
      </c>
      <c r="N121" s="26">
        <f t="shared" si="4"/>
        <v>521758.27</v>
      </c>
    </row>
    <row r="122" spans="1:14" ht="15.75">
      <c r="A122" s="20">
        <v>113</v>
      </c>
      <c r="B122" s="1" t="s">
        <v>18</v>
      </c>
      <c r="C122" s="7" t="s">
        <v>111</v>
      </c>
      <c r="D122" s="1">
        <v>2895.8</v>
      </c>
      <c r="E122" s="1">
        <v>2219.4</v>
      </c>
      <c r="F122" s="1">
        <v>2219.4</v>
      </c>
      <c r="G122" s="1">
        <v>45</v>
      </c>
      <c r="H122" s="87">
        <v>804847.43</v>
      </c>
      <c r="I122" s="23" t="s">
        <v>200</v>
      </c>
      <c r="J122" s="89">
        <v>699540.37</v>
      </c>
      <c r="K122" s="46"/>
      <c r="L122" s="25">
        <f t="shared" si="3"/>
        <v>105307.06000000006</v>
      </c>
      <c r="M122" s="24">
        <f t="shared" si="5"/>
        <v>0</v>
      </c>
      <c r="N122" s="26">
        <f t="shared" si="4"/>
        <v>699540.37</v>
      </c>
    </row>
    <row r="123" spans="1:14" ht="15.75">
      <c r="A123" s="20">
        <v>114</v>
      </c>
      <c r="B123" s="1" t="s">
        <v>18</v>
      </c>
      <c r="C123" s="7" t="s">
        <v>112</v>
      </c>
      <c r="D123" s="1">
        <v>1945.7</v>
      </c>
      <c r="E123" s="1">
        <v>1486.4</v>
      </c>
      <c r="F123" s="1">
        <v>1486.4</v>
      </c>
      <c r="G123" s="1">
        <v>25</v>
      </c>
      <c r="H123" s="87">
        <v>554198.76</v>
      </c>
      <c r="I123" s="23" t="s">
        <v>200</v>
      </c>
      <c r="J123" s="89">
        <v>490888.17</v>
      </c>
      <c r="K123" s="46"/>
      <c r="L123" s="25">
        <f t="shared" si="3"/>
        <v>63310.590000000026</v>
      </c>
      <c r="M123" s="24">
        <f t="shared" si="5"/>
        <v>0</v>
      </c>
      <c r="N123" s="26">
        <f t="shared" si="4"/>
        <v>490888.17</v>
      </c>
    </row>
    <row r="124" spans="1:14" ht="15.75">
      <c r="A124" s="20">
        <v>115</v>
      </c>
      <c r="B124" s="1" t="s">
        <v>18</v>
      </c>
      <c r="C124" s="7" t="s">
        <v>113</v>
      </c>
      <c r="D124" s="1">
        <v>1969</v>
      </c>
      <c r="E124" s="1">
        <v>1482.7</v>
      </c>
      <c r="F124" s="1">
        <v>1482.7</v>
      </c>
      <c r="G124" s="1">
        <v>28</v>
      </c>
      <c r="H124" s="87">
        <v>533471.05</v>
      </c>
      <c r="I124" s="23" t="s">
        <v>200</v>
      </c>
      <c r="J124" s="89">
        <v>452578.58</v>
      </c>
      <c r="K124" s="46">
        <v>1913408.17</v>
      </c>
      <c r="L124" s="25">
        <f t="shared" si="3"/>
        <v>80892.47000000003</v>
      </c>
      <c r="M124" s="24">
        <f t="shared" si="5"/>
        <v>-1460829.5899999999</v>
      </c>
      <c r="N124" s="26">
        <f t="shared" si="4"/>
        <v>-1460829.5899999999</v>
      </c>
    </row>
    <row r="125" spans="1:14" ht="15.75">
      <c r="A125" s="20">
        <v>116</v>
      </c>
      <c r="B125" s="1" t="s">
        <v>18</v>
      </c>
      <c r="C125" s="7" t="s">
        <v>114</v>
      </c>
      <c r="D125" s="1">
        <v>3903.2</v>
      </c>
      <c r="E125" s="1">
        <v>2976.9</v>
      </c>
      <c r="F125" s="1">
        <v>2976.9</v>
      </c>
      <c r="G125" s="1">
        <v>60</v>
      </c>
      <c r="H125" s="87">
        <v>1073604.48</v>
      </c>
      <c r="I125" s="23" t="s">
        <v>200</v>
      </c>
      <c r="J125" s="89">
        <v>1022884.34</v>
      </c>
      <c r="K125" s="46"/>
      <c r="L125" s="25">
        <f t="shared" si="3"/>
        <v>50720.140000000014</v>
      </c>
      <c r="M125" s="24">
        <f t="shared" si="5"/>
        <v>0</v>
      </c>
      <c r="N125" s="26">
        <f t="shared" si="4"/>
        <v>1022884.34</v>
      </c>
    </row>
    <row r="126" spans="1:14" ht="15.75">
      <c r="A126" s="20">
        <v>117</v>
      </c>
      <c r="B126" s="1" t="s">
        <v>18</v>
      </c>
      <c r="C126" s="7" t="s">
        <v>115</v>
      </c>
      <c r="D126" s="1">
        <v>5907.8</v>
      </c>
      <c r="E126" s="1">
        <v>4527.3</v>
      </c>
      <c r="F126" s="1">
        <v>4526.7</v>
      </c>
      <c r="G126" s="1">
        <v>90</v>
      </c>
      <c r="H126" s="87">
        <v>1631183.64</v>
      </c>
      <c r="I126" s="23" t="s">
        <v>200</v>
      </c>
      <c r="J126" s="89">
        <v>1511439.06</v>
      </c>
      <c r="K126" s="46"/>
      <c r="L126" s="25">
        <f t="shared" si="3"/>
        <v>119744.57999999984</v>
      </c>
      <c r="M126" s="24">
        <f t="shared" si="5"/>
        <v>0</v>
      </c>
      <c r="N126" s="26">
        <f t="shared" si="4"/>
        <v>1511439.06</v>
      </c>
    </row>
    <row r="127" spans="1:14" s="52" customFormat="1" ht="15.75">
      <c r="A127" s="51">
        <v>118</v>
      </c>
      <c r="B127" s="57" t="s">
        <v>18</v>
      </c>
      <c r="C127" s="56" t="s">
        <v>410</v>
      </c>
      <c r="D127" s="57">
        <v>4392.1</v>
      </c>
      <c r="E127" s="57">
        <v>3306.9</v>
      </c>
      <c r="F127" s="57">
        <v>3306.9</v>
      </c>
      <c r="G127" s="57">
        <v>48</v>
      </c>
      <c r="H127" s="82"/>
      <c r="I127" s="58"/>
      <c r="J127" s="59"/>
      <c r="K127" s="60"/>
      <c r="L127" s="95">
        <f t="shared" si="3"/>
        <v>0</v>
      </c>
      <c r="M127" s="96">
        <f t="shared" si="5"/>
        <v>0</v>
      </c>
      <c r="N127" s="97">
        <f t="shared" si="4"/>
        <v>0</v>
      </c>
    </row>
    <row r="128" spans="1:14" ht="15.75">
      <c r="A128" s="20">
        <v>119</v>
      </c>
      <c r="B128" s="1" t="s">
        <v>18</v>
      </c>
      <c r="C128" s="7" t="s">
        <v>674</v>
      </c>
      <c r="D128" s="1">
        <v>4443.2</v>
      </c>
      <c r="E128" s="1">
        <v>4030.4</v>
      </c>
      <c r="F128" s="1">
        <v>3930.6</v>
      </c>
      <c r="G128" s="1">
        <v>55</v>
      </c>
      <c r="H128" s="87">
        <v>2175259.88</v>
      </c>
      <c r="I128" s="23" t="s">
        <v>200</v>
      </c>
      <c r="J128" s="92">
        <v>1570664.88</v>
      </c>
      <c r="K128" s="46"/>
      <c r="L128" s="25">
        <f t="shared" si="3"/>
        <v>604595</v>
      </c>
      <c r="M128" s="24">
        <f t="shared" si="5"/>
        <v>0</v>
      </c>
      <c r="N128" s="26">
        <f t="shared" si="4"/>
        <v>1570664.88</v>
      </c>
    </row>
    <row r="129" spans="1:14" ht="15.75">
      <c r="A129" s="20">
        <v>121</v>
      </c>
      <c r="B129" s="1" t="s">
        <v>18</v>
      </c>
      <c r="C129" s="7" t="s">
        <v>116</v>
      </c>
      <c r="D129" s="1">
        <v>3889.5</v>
      </c>
      <c r="E129" s="1">
        <v>2959.8</v>
      </c>
      <c r="F129" s="1">
        <v>2959.8</v>
      </c>
      <c r="G129" s="1">
        <v>50</v>
      </c>
      <c r="H129" s="87">
        <v>1067287.02</v>
      </c>
      <c r="I129" s="23" t="s">
        <v>200</v>
      </c>
      <c r="J129" s="89">
        <v>1011398.85</v>
      </c>
      <c r="K129" s="46"/>
      <c r="L129" s="25">
        <f t="shared" si="3"/>
        <v>55888.17000000004</v>
      </c>
      <c r="M129" s="24">
        <f t="shared" si="5"/>
        <v>0</v>
      </c>
      <c r="N129" s="26">
        <f t="shared" si="4"/>
        <v>1011398.85</v>
      </c>
    </row>
    <row r="130" spans="1:14" ht="15.75">
      <c r="A130" s="20">
        <v>122</v>
      </c>
      <c r="B130" s="1" t="s">
        <v>18</v>
      </c>
      <c r="C130" s="7" t="s">
        <v>117</v>
      </c>
      <c r="D130" s="1">
        <v>4003.9</v>
      </c>
      <c r="E130" s="1">
        <v>2792.7</v>
      </c>
      <c r="F130" s="1">
        <v>2792.7</v>
      </c>
      <c r="G130" s="1">
        <v>62</v>
      </c>
      <c r="H130" s="87">
        <v>1006998.65</v>
      </c>
      <c r="I130" s="23" t="s">
        <v>200</v>
      </c>
      <c r="J130" s="89">
        <v>937998.39</v>
      </c>
      <c r="K130" s="46"/>
      <c r="L130" s="25">
        <f t="shared" si="3"/>
        <v>69000.26000000001</v>
      </c>
      <c r="M130" s="24">
        <f t="shared" si="5"/>
        <v>0</v>
      </c>
      <c r="N130" s="26">
        <f t="shared" si="4"/>
        <v>937998.39</v>
      </c>
    </row>
    <row r="131" spans="1:14" ht="15.75">
      <c r="A131" s="20">
        <v>123</v>
      </c>
      <c r="B131" s="1" t="s">
        <v>18</v>
      </c>
      <c r="C131" s="7" t="s">
        <v>118</v>
      </c>
      <c r="D131" s="1">
        <v>4883.9</v>
      </c>
      <c r="E131" s="1">
        <v>3752.4</v>
      </c>
      <c r="F131" s="1">
        <v>3752.7</v>
      </c>
      <c r="G131" s="1">
        <v>70</v>
      </c>
      <c r="H131" s="87">
        <v>1363422.84</v>
      </c>
      <c r="I131" s="23" t="s">
        <v>200</v>
      </c>
      <c r="J131" s="89">
        <v>1305468.24</v>
      </c>
      <c r="K131" s="46">
        <v>4432266</v>
      </c>
      <c r="L131" s="25">
        <f t="shared" si="3"/>
        <v>57954.60000000009</v>
      </c>
      <c r="M131" s="24">
        <f t="shared" si="5"/>
        <v>-3126797.76</v>
      </c>
      <c r="N131" s="26">
        <f t="shared" si="4"/>
        <v>-3126797.76</v>
      </c>
    </row>
    <row r="132" spans="1:14" s="78" customFormat="1" ht="15.75">
      <c r="A132" s="73">
        <v>124</v>
      </c>
      <c r="B132" s="74" t="s">
        <v>18</v>
      </c>
      <c r="C132" s="75" t="s">
        <v>119</v>
      </c>
      <c r="D132" s="74">
        <v>346.9</v>
      </c>
      <c r="E132" s="74">
        <v>323.1</v>
      </c>
      <c r="F132" s="74">
        <v>323.1</v>
      </c>
      <c r="G132" s="74">
        <v>8</v>
      </c>
      <c r="H132" s="87">
        <v>106301.87</v>
      </c>
      <c r="I132" s="76" t="s">
        <v>200</v>
      </c>
      <c r="J132" s="89">
        <v>87766.83</v>
      </c>
      <c r="K132" s="77"/>
      <c r="L132" s="25">
        <f t="shared" si="3"/>
        <v>18535.039999999994</v>
      </c>
      <c r="M132" s="24">
        <f t="shared" si="5"/>
        <v>0</v>
      </c>
      <c r="N132" s="26">
        <f t="shared" si="4"/>
        <v>87766.83</v>
      </c>
    </row>
    <row r="133" spans="1:14" ht="15.75">
      <c r="A133" s="20">
        <v>125</v>
      </c>
      <c r="B133" s="1" t="s">
        <v>18</v>
      </c>
      <c r="C133" s="7" t="s">
        <v>120</v>
      </c>
      <c r="D133" s="1">
        <v>3131.3</v>
      </c>
      <c r="E133" s="1">
        <v>2390.5</v>
      </c>
      <c r="F133" s="1">
        <v>2322.6</v>
      </c>
      <c r="G133" s="1">
        <v>35</v>
      </c>
      <c r="H133" s="87">
        <v>864060.32</v>
      </c>
      <c r="I133" s="23" t="s">
        <v>200</v>
      </c>
      <c r="J133" s="89">
        <v>835816.92</v>
      </c>
      <c r="K133" s="46">
        <v>2028824.95</v>
      </c>
      <c r="L133" s="25">
        <f t="shared" si="3"/>
        <v>28243.399999999907</v>
      </c>
      <c r="M133" s="24">
        <f t="shared" si="5"/>
        <v>-1193008.0299999998</v>
      </c>
      <c r="N133" s="26">
        <f t="shared" si="4"/>
        <v>-1193008.0299999998</v>
      </c>
    </row>
    <row r="134" spans="1:14" ht="15.75">
      <c r="A134" s="20">
        <v>126</v>
      </c>
      <c r="B134" s="1" t="s">
        <v>18</v>
      </c>
      <c r="C134" s="7" t="s">
        <v>121</v>
      </c>
      <c r="D134" s="1">
        <v>1869.4</v>
      </c>
      <c r="E134" s="1">
        <v>1264.9</v>
      </c>
      <c r="F134" s="1">
        <v>1264.9</v>
      </c>
      <c r="G134" s="1">
        <v>24</v>
      </c>
      <c r="H134" s="87">
        <v>456563.24</v>
      </c>
      <c r="I134" s="23" t="s">
        <v>200</v>
      </c>
      <c r="J134" s="89">
        <v>438005.01</v>
      </c>
      <c r="K134" s="46"/>
      <c r="L134" s="25">
        <f t="shared" si="3"/>
        <v>18558.22999999998</v>
      </c>
      <c r="M134" s="24">
        <f t="shared" si="5"/>
        <v>0</v>
      </c>
      <c r="N134" s="26">
        <f t="shared" si="4"/>
        <v>438005.01</v>
      </c>
    </row>
    <row r="135" spans="1:14" ht="15.75">
      <c r="A135" s="20">
        <v>127</v>
      </c>
      <c r="B135" s="1" t="s">
        <v>18</v>
      </c>
      <c r="C135" s="7" t="s">
        <v>122</v>
      </c>
      <c r="D135" s="1">
        <v>1924.9</v>
      </c>
      <c r="E135" s="1">
        <v>1304.1</v>
      </c>
      <c r="F135" s="1">
        <v>1304.1</v>
      </c>
      <c r="G135" s="1">
        <v>24</v>
      </c>
      <c r="H135" s="87">
        <v>470272.36</v>
      </c>
      <c r="I135" s="23" t="s">
        <v>200</v>
      </c>
      <c r="J135" s="89">
        <v>458234.44</v>
      </c>
      <c r="K135" s="47"/>
      <c r="L135" s="25">
        <f t="shared" si="3"/>
        <v>12037.919999999984</v>
      </c>
      <c r="M135" s="24">
        <f t="shared" si="5"/>
        <v>0</v>
      </c>
      <c r="N135" s="26">
        <f t="shared" si="4"/>
        <v>458234.44</v>
      </c>
    </row>
    <row r="136" spans="1:14" ht="15.75">
      <c r="A136" s="20">
        <v>128</v>
      </c>
      <c r="B136" s="1" t="s">
        <v>18</v>
      </c>
      <c r="C136" s="7" t="s">
        <v>123</v>
      </c>
      <c r="D136" s="1">
        <v>1878.5</v>
      </c>
      <c r="E136" s="1">
        <v>1279.6</v>
      </c>
      <c r="F136" s="1">
        <v>1279.6</v>
      </c>
      <c r="G136" s="1">
        <v>25</v>
      </c>
      <c r="H136" s="87">
        <v>461465.73</v>
      </c>
      <c r="I136" s="23" t="s">
        <v>200</v>
      </c>
      <c r="J136" s="89">
        <v>439626.82</v>
      </c>
      <c r="K136" s="47"/>
      <c r="L136" s="25">
        <f t="shared" si="3"/>
        <v>21838.909999999974</v>
      </c>
      <c r="M136" s="24">
        <f t="shared" si="5"/>
        <v>0</v>
      </c>
      <c r="N136" s="26">
        <f t="shared" si="4"/>
        <v>439626.82</v>
      </c>
    </row>
    <row r="137" spans="1:14" ht="15.75">
      <c r="A137" s="20">
        <v>129</v>
      </c>
      <c r="B137" s="1" t="s">
        <v>18</v>
      </c>
      <c r="C137" s="7" t="s">
        <v>124</v>
      </c>
      <c r="D137" s="1">
        <v>2593.3</v>
      </c>
      <c r="E137" s="1">
        <v>1770.2</v>
      </c>
      <c r="F137" s="1">
        <v>1770.2</v>
      </c>
      <c r="G137" s="1">
        <v>33</v>
      </c>
      <c r="H137" s="87">
        <v>638352.86</v>
      </c>
      <c r="I137" s="23" t="s">
        <v>200</v>
      </c>
      <c r="J137" s="89">
        <v>647365.71</v>
      </c>
      <c r="K137" s="46">
        <v>3205567</v>
      </c>
      <c r="L137" s="25">
        <f t="shared" si="3"/>
        <v>-9012.849999999977</v>
      </c>
      <c r="M137" s="24">
        <f t="shared" si="5"/>
        <v>-2558201.29</v>
      </c>
      <c r="N137" s="26">
        <f t="shared" si="4"/>
        <v>-2558201.29</v>
      </c>
    </row>
    <row r="138" spans="1:14" ht="15.75">
      <c r="A138" s="20">
        <v>130</v>
      </c>
      <c r="B138" s="1" t="s">
        <v>18</v>
      </c>
      <c r="C138" s="7" t="s">
        <v>125</v>
      </c>
      <c r="D138" s="1">
        <v>1414.3</v>
      </c>
      <c r="E138" s="1">
        <v>853.6</v>
      </c>
      <c r="F138" s="1">
        <v>853.6</v>
      </c>
      <c r="G138" s="1">
        <v>16</v>
      </c>
      <c r="H138" s="87">
        <v>307876.46</v>
      </c>
      <c r="I138" s="23" t="s">
        <v>200</v>
      </c>
      <c r="J138" s="89">
        <v>303728.99</v>
      </c>
      <c r="K138" s="46"/>
      <c r="L138" s="25">
        <f t="shared" si="3"/>
        <v>4147.47000000003</v>
      </c>
      <c r="M138" s="24">
        <f t="shared" si="5"/>
        <v>0</v>
      </c>
      <c r="N138" s="26">
        <f t="shared" si="4"/>
        <v>303728.99</v>
      </c>
    </row>
    <row r="139" spans="1:14" ht="15.75">
      <c r="A139" s="20">
        <v>131</v>
      </c>
      <c r="B139" s="1" t="s">
        <v>18</v>
      </c>
      <c r="C139" s="7" t="s">
        <v>126</v>
      </c>
      <c r="D139" s="1">
        <v>3747.1</v>
      </c>
      <c r="E139" s="1">
        <v>2836.1</v>
      </c>
      <c r="F139" s="1">
        <v>2836.1</v>
      </c>
      <c r="G139" s="1">
        <v>60</v>
      </c>
      <c r="H139" s="87">
        <v>1022723.55</v>
      </c>
      <c r="I139" s="23" t="s">
        <v>200</v>
      </c>
      <c r="J139" s="89">
        <v>961582.54</v>
      </c>
      <c r="K139" s="46"/>
      <c r="L139" s="25">
        <f aca="true" t="shared" si="6" ref="L139:L202">H139-J139</f>
        <v>61141.01000000001</v>
      </c>
      <c r="M139" s="24">
        <f t="shared" si="5"/>
        <v>0</v>
      </c>
      <c r="N139" s="26">
        <f aca="true" t="shared" si="7" ref="N139:N202">J139-K139</f>
        <v>961582.54</v>
      </c>
    </row>
    <row r="140" spans="1:14" s="52" customFormat="1" ht="15.75">
      <c r="A140" s="51">
        <v>132</v>
      </c>
      <c r="B140" s="57" t="s">
        <v>18</v>
      </c>
      <c r="C140" s="56" t="s">
        <v>409</v>
      </c>
      <c r="D140" s="57">
        <v>2419.8</v>
      </c>
      <c r="E140" s="57">
        <v>2419.8</v>
      </c>
      <c r="F140" s="57">
        <v>2419.8</v>
      </c>
      <c r="G140" s="57">
        <v>48</v>
      </c>
      <c r="H140" s="82"/>
      <c r="I140" s="58"/>
      <c r="J140" s="59"/>
      <c r="K140" s="60"/>
      <c r="L140" s="95">
        <f t="shared" si="6"/>
        <v>0</v>
      </c>
      <c r="M140" s="96">
        <f aca="true" t="shared" si="8" ref="M140:M203">IF(K140=0,O140,N140)</f>
        <v>0</v>
      </c>
      <c r="N140" s="97">
        <f t="shared" si="7"/>
        <v>0</v>
      </c>
    </row>
    <row r="141" spans="1:14" ht="15.75">
      <c r="A141" s="20">
        <v>133</v>
      </c>
      <c r="B141" s="1" t="s">
        <v>18</v>
      </c>
      <c r="C141" s="7" t="s">
        <v>127</v>
      </c>
      <c r="D141" s="1">
        <v>945.6</v>
      </c>
      <c r="E141" s="1">
        <v>593.4</v>
      </c>
      <c r="F141" s="1">
        <v>593.4</v>
      </c>
      <c r="G141" s="1">
        <v>25</v>
      </c>
      <c r="H141" s="87">
        <v>195057.21</v>
      </c>
      <c r="I141" s="23" t="s">
        <v>200</v>
      </c>
      <c r="J141" s="89">
        <v>186558.87</v>
      </c>
      <c r="K141" s="46"/>
      <c r="L141" s="25">
        <f t="shared" si="6"/>
        <v>8498.339999999997</v>
      </c>
      <c r="M141" s="24">
        <f t="shared" si="8"/>
        <v>0</v>
      </c>
      <c r="N141" s="26">
        <f t="shared" si="7"/>
        <v>186558.87</v>
      </c>
    </row>
    <row r="142" spans="1:14" ht="15.75">
      <c r="A142" s="20">
        <v>134</v>
      </c>
      <c r="B142" s="1" t="s">
        <v>18</v>
      </c>
      <c r="C142" s="7" t="s">
        <v>128</v>
      </c>
      <c r="D142" s="1">
        <v>407.4</v>
      </c>
      <c r="E142" s="1">
        <v>370.2</v>
      </c>
      <c r="F142" s="1">
        <v>307.1</v>
      </c>
      <c r="G142" s="1">
        <v>12</v>
      </c>
      <c r="H142" s="87">
        <v>149726.39</v>
      </c>
      <c r="I142" s="23" t="s">
        <v>200</v>
      </c>
      <c r="J142" s="89">
        <v>112547.98</v>
      </c>
      <c r="K142" s="46"/>
      <c r="L142" s="25">
        <f t="shared" si="6"/>
        <v>37178.41000000002</v>
      </c>
      <c r="M142" s="24">
        <f t="shared" si="8"/>
        <v>0</v>
      </c>
      <c r="N142" s="26">
        <f t="shared" si="7"/>
        <v>112547.98</v>
      </c>
    </row>
    <row r="143" spans="1:14" ht="15.75">
      <c r="A143" s="20">
        <v>135</v>
      </c>
      <c r="B143" s="1" t="s">
        <v>18</v>
      </c>
      <c r="C143" s="7" t="s">
        <v>129</v>
      </c>
      <c r="D143" s="1">
        <v>1932.7</v>
      </c>
      <c r="E143" s="1">
        <v>1412.1</v>
      </c>
      <c r="F143" s="1">
        <v>956.7</v>
      </c>
      <c r="G143" s="1">
        <v>25</v>
      </c>
      <c r="H143" s="87">
        <v>366740.79</v>
      </c>
      <c r="I143" s="23" t="s">
        <v>200</v>
      </c>
      <c r="J143" s="89">
        <v>348343.7</v>
      </c>
      <c r="K143" s="46"/>
      <c r="L143" s="25">
        <f t="shared" si="6"/>
        <v>18397.089999999967</v>
      </c>
      <c r="M143" s="24">
        <f t="shared" si="8"/>
        <v>0</v>
      </c>
      <c r="N143" s="26">
        <f t="shared" si="7"/>
        <v>348343.7</v>
      </c>
    </row>
    <row r="144" spans="1:14" ht="15.75">
      <c r="A144" s="20">
        <v>136</v>
      </c>
      <c r="B144" s="1" t="s">
        <v>18</v>
      </c>
      <c r="C144" s="7" t="s">
        <v>437</v>
      </c>
      <c r="D144" s="1">
        <v>2985.4</v>
      </c>
      <c r="E144" s="1">
        <v>2687.5</v>
      </c>
      <c r="F144" s="1">
        <v>2687.5</v>
      </c>
      <c r="G144" s="1"/>
      <c r="H144" s="87">
        <v>499156.39</v>
      </c>
      <c r="I144" s="23" t="s">
        <v>200</v>
      </c>
      <c r="J144" s="89">
        <v>440740.74</v>
      </c>
      <c r="K144" s="46"/>
      <c r="L144" s="25">
        <f t="shared" si="6"/>
        <v>58415.65000000002</v>
      </c>
      <c r="M144" s="24">
        <f t="shared" si="8"/>
        <v>0</v>
      </c>
      <c r="N144" s="26">
        <f t="shared" si="7"/>
        <v>440740.74</v>
      </c>
    </row>
    <row r="145" spans="1:14" ht="15.75">
      <c r="A145" s="20">
        <v>137</v>
      </c>
      <c r="B145" s="1" t="s">
        <v>18</v>
      </c>
      <c r="C145" s="7" t="s">
        <v>130</v>
      </c>
      <c r="D145" s="1">
        <v>2934.4</v>
      </c>
      <c r="E145" s="1">
        <v>1528.6</v>
      </c>
      <c r="F145" s="1">
        <v>1528.6</v>
      </c>
      <c r="G145" s="1">
        <v>50</v>
      </c>
      <c r="H145" s="87">
        <v>551229.56</v>
      </c>
      <c r="I145" s="23" t="s">
        <v>200</v>
      </c>
      <c r="J145" s="89">
        <v>510953.12</v>
      </c>
      <c r="K145" s="46"/>
      <c r="L145" s="25">
        <f t="shared" si="6"/>
        <v>40276.44000000006</v>
      </c>
      <c r="M145" s="24">
        <f t="shared" si="8"/>
        <v>0</v>
      </c>
      <c r="N145" s="26">
        <f t="shared" si="7"/>
        <v>510953.12</v>
      </c>
    </row>
    <row r="146" spans="1:14" ht="15.75">
      <c r="A146" s="20">
        <v>138</v>
      </c>
      <c r="B146" s="1" t="s">
        <v>18</v>
      </c>
      <c r="C146" s="7" t="s">
        <v>131</v>
      </c>
      <c r="D146" s="1">
        <v>1922.7</v>
      </c>
      <c r="E146" s="1">
        <v>1336.1</v>
      </c>
      <c r="F146" s="1">
        <v>1336.1</v>
      </c>
      <c r="G146" s="1">
        <v>24</v>
      </c>
      <c r="H146" s="87">
        <v>481798.38</v>
      </c>
      <c r="I146" s="23" t="s">
        <v>200</v>
      </c>
      <c r="J146" s="89">
        <v>472679.8</v>
      </c>
      <c r="K146" s="46"/>
      <c r="L146" s="25">
        <f t="shared" si="6"/>
        <v>9118.580000000016</v>
      </c>
      <c r="M146" s="24">
        <f t="shared" si="8"/>
        <v>0</v>
      </c>
      <c r="N146" s="26">
        <f t="shared" si="7"/>
        <v>472679.8</v>
      </c>
    </row>
    <row r="147" spans="1:14" ht="15.75">
      <c r="A147" s="20">
        <v>139</v>
      </c>
      <c r="B147" s="1" t="s">
        <v>18</v>
      </c>
      <c r="C147" s="7" t="s">
        <v>132</v>
      </c>
      <c r="D147" s="1">
        <v>3654.8</v>
      </c>
      <c r="E147" s="1">
        <v>2861.1</v>
      </c>
      <c r="F147" s="1">
        <v>2861.1</v>
      </c>
      <c r="G147" s="1">
        <v>51</v>
      </c>
      <c r="H147" s="87">
        <v>1038702.22</v>
      </c>
      <c r="I147" s="23" t="s">
        <v>200</v>
      </c>
      <c r="J147" s="89">
        <v>916918.44</v>
      </c>
      <c r="K147" s="49"/>
      <c r="L147" s="25">
        <f t="shared" si="6"/>
        <v>121783.78000000003</v>
      </c>
      <c r="M147" s="24">
        <f t="shared" si="8"/>
        <v>0</v>
      </c>
      <c r="N147" s="26">
        <f t="shared" si="7"/>
        <v>916918.44</v>
      </c>
    </row>
    <row r="148" spans="1:14" ht="15.75">
      <c r="A148" s="20">
        <v>140</v>
      </c>
      <c r="B148" s="1" t="s">
        <v>18</v>
      </c>
      <c r="C148" s="7" t="s">
        <v>133</v>
      </c>
      <c r="D148" s="1">
        <v>4036</v>
      </c>
      <c r="E148" s="1">
        <v>3096.7</v>
      </c>
      <c r="F148" s="1">
        <v>3094.8</v>
      </c>
      <c r="G148" s="1">
        <v>59</v>
      </c>
      <c r="H148" s="87">
        <v>1115202.18</v>
      </c>
      <c r="I148" s="23" t="s">
        <v>200</v>
      </c>
      <c r="J148" s="89">
        <v>1089999.5</v>
      </c>
      <c r="K148" s="46">
        <v>2811116</v>
      </c>
      <c r="L148" s="25">
        <f t="shared" si="6"/>
        <v>25202.679999999935</v>
      </c>
      <c r="M148" s="24">
        <f t="shared" si="8"/>
        <v>-1721116.5</v>
      </c>
      <c r="N148" s="26">
        <f t="shared" si="7"/>
        <v>-1721116.5</v>
      </c>
    </row>
    <row r="149" spans="1:14" ht="15.75">
      <c r="A149" s="20">
        <v>141</v>
      </c>
      <c r="B149" s="1" t="s">
        <v>18</v>
      </c>
      <c r="C149" s="7" t="s">
        <v>134</v>
      </c>
      <c r="D149" s="1">
        <v>5313.47</v>
      </c>
      <c r="E149" s="1">
        <v>3154.01</v>
      </c>
      <c r="F149" s="1">
        <v>3486.1</v>
      </c>
      <c r="G149" s="1">
        <v>165</v>
      </c>
      <c r="H149" s="87">
        <v>1192883.83</v>
      </c>
      <c r="I149" s="23" t="s">
        <v>200</v>
      </c>
      <c r="J149" s="89">
        <v>896911.96</v>
      </c>
      <c r="K149" s="46"/>
      <c r="L149" s="25">
        <f t="shared" si="6"/>
        <v>295971.8700000001</v>
      </c>
      <c r="M149" s="24">
        <f t="shared" si="8"/>
        <v>0</v>
      </c>
      <c r="N149" s="26">
        <f t="shared" si="7"/>
        <v>896911.96</v>
      </c>
    </row>
    <row r="150" spans="1:14" s="52" customFormat="1" ht="15.75">
      <c r="A150" s="51">
        <v>142</v>
      </c>
      <c r="B150" s="57" t="s">
        <v>18</v>
      </c>
      <c r="C150" s="56" t="s">
        <v>408</v>
      </c>
      <c r="D150" s="57">
        <v>3282.7</v>
      </c>
      <c r="E150" s="57">
        <v>3284.9</v>
      </c>
      <c r="F150" s="57">
        <v>3284.9</v>
      </c>
      <c r="G150" s="57">
        <v>61</v>
      </c>
      <c r="H150" s="82"/>
      <c r="I150" s="58"/>
      <c r="J150" s="59"/>
      <c r="K150" s="60"/>
      <c r="L150" s="95">
        <f t="shared" si="6"/>
        <v>0</v>
      </c>
      <c r="M150" s="96">
        <f t="shared" si="8"/>
        <v>0</v>
      </c>
      <c r="N150" s="97">
        <f t="shared" si="7"/>
        <v>0</v>
      </c>
    </row>
    <row r="151" spans="1:14" ht="15.75">
      <c r="A151" s="20">
        <v>143</v>
      </c>
      <c r="B151" s="1" t="s">
        <v>18</v>
      </c>
      <c r="C151" s="7" t="s">
        <v>135</v>
      </c>
      <c r="D151" s="1">
        <v>3519.8</v>
      </c>
      <c r="E151" s="1">
        <v>3350.8</v>
      </c>
      <c r="F151" s="1">
        <v>3462.3</v>
      </c>
      <c r="G151" s="1">
        <v>70</v>
      </c>
      <c r="H151" s="87">
        <v>1270046.42</v>
      </c>
      <c r="I151" s="23" t="s">
        <v>200</v>
      </c>
      <c r="J151" s="89">
        <v>1262874.95</v>
      </c>
      <c r="K151" s="46"/>
      <c r="L151" s="25">
        <f t="shared" si="6"/>
        <v>7171.469999999972</v>
      </c>
      <c r="M151" s="24">
        <f t="shared" si="8"/>
        <v>0</v>
      </c>
      <c r="N151" s="26">
        <f t="shared" si="7"/>
        <v>1262874.95</v>
      </c>
    </row>
    <row r="152" spans="1:14" ht="15.75">
      <c r="A152" s="20">
        <v>144</v>
      </c>
      <c r="B152" s="1" t="s">
        <v>18</v>
      </c>
      <c r="C152" s="7" t="s">
        <v>136</v>
      </c>
      <c r="D152" s="1">
        <v>1791.9</v>
      </c>
      <c r="E152" s="1">
        <v>1379.7</v>
      </c>
      <c r="F152" s="1">
        <v>1379.7</v>
      </c>
      <c r="G152" s="1">
        <v>17</v>
      </c>
      <c r="H152" s="87">
        <v>498534.65</v>
      </c>
      <c r="I152" s="23" t="s">
        <v>200</v>
      </c>
      <c r="J152" s="89">
        <v>439521.86</v>
      </c>
      <c r="K152" s="46">
        <v>899364</v>
      </c>
      <c r="L152" s="25">
        <f t="shared" si="6"/>
        <v>59012.79000000004</v>
      </c>
      <c r="M152" s="24">
        <f t="shared" si="8"/>
        <v>-459842.14</v>
      </c>
      <c r="N152" s="26">
        <f t="shared" si="7"/>
        <v>-459842.14</v>
      </c>
    </row>
    <row r="153" spans="1:14" ht="15.75">
      <c r="A153" s="20">
        <v>145</v>
      </c>
      <c r="B153" s="1" t="s">
        <v>18</v>
      </c>
      <c r="C153" s="7" t="s">
        <v>137</v>
      </c>
      <c r="D153" s="1">
        <v>3303.6</v>
      </c>
      <c r="E153" s="1">
        <v>2517.9</v>
      </c>
      <c r="F153" s="1">
        <v>2550</v>
      </c>
      <c r="G153" s="1">
        <v>33</v>
      </c>
      <c r="H153" s="87">
        <v>939822.58</v>
      </c>
      <c r="I153" s="23" t="s">
        <v>200</v>
      </c>
      <c r="J153" s="89">
        <v>853317.46</v>
      </c>
      <c r="K153" s="46"/>
      <c r="L153" s="25">
        <f t="shared" si="6"/>
        <v>86505.12</v>
      </c>
      <c r="M153" s="24">
        <f t="shared" si="8"/>
        <v>0</v>
      </c>
      <c r="N153" s="26">
        <f t="shared" si="7"/>
        <v>853317.46</v>
      </c>
    </row>
    <row r="154" spans="1:14" ht="15.75">
      <c r="A154" s="20">
        <v>146</v>
      </c>
      <c r="B154" s="1" t="s">
        <v>18</v>
      </c>
      <c r="C154" s="7" t="s">
        <v>138</v>
      </c>
      <c r="D154" s="1">
        <v>7295.8</v>
      </c>
      <c r="E154" s="1">
        <v>6091.1</v>
      </c>
      <c r="F154" s="1">
        <v>6062.74</v>
      </c>
      <c r="G154" s="1">
        <v>120</v>
      </c>
      <c r="H154" s="87">
        <v>2186768.16</v>
      </c>
      <c r="I154" s="23" t="s">
        <v>200</v>
      </c>
      <c r="J154" s="89">
        <v>2089407.56</v>
      </c>
      <c r="K154" s="46">
        <f>3401226.83+1750494.39</f>
        <v>5151721.22</v>
      </c>
      <c r="L154" s="25">
        <f t="shared" si="6"/>
        <v>97360.6000000001</v>
      </c>
      <c r="M154" s="24">
        <f t="shared" si="8"/>
        <v>-3062313.6599999997</v>
      </c>
      <c r="N154" s="26">
        <f t="shared" si="7"/>
        <v>-3062313.6599999997</v>
      </c>
    </row>
    <row r="155" spans="1:14" ht="15.75">
      <c r="A155" s="20">
        <v>147</v>
      </c>
      <c r="B155" s="1" t="s">
        <v>18</v>
      </c>
      <c r="C155" s="7" t="s">
        <v>139</v>
      </c>
      <c r="D155" s="1">
        <v>1864.9</v>
      </c>
      <c r="E155" s="1">
        <v>1276.5</v>
      </c>
      <c r="F155" s="1">
        <v>1276.5</v>
      </c>
      <c r="G155" s="1">
        <v>24</v>
      </c>
      <c r="H155" s="87">
        <v>461076.75</v>
      </c>
      <c r="I155" s="23" t="s">
        <v>200</v>
      </c>
      <c r="J155" s="89">
        <v>524342.88</v>
      </c>
      <c r="K155" s="46"/>
      <c r="L155" s="25">
        <f t="shared" si="6"/>
        <v>-63266.130000000005</v>
      </c>
      <c r="M155" s="24">
        <f t="shared" si="8"/>
        <v>0</v>
      </c>
      <c r="N155" s="26">
        <f t="shared" si="7"/>
        <v>524342.88</v>
      </c>
    </row>
    <row r="156" spans="1:14" ht="15.75">
      <c r="A156" s="20">
        <v>148</v>
      </c>
      <c r="B156" s="1" t="s">
        <v>18</v>
      </c>
      <c r="C156" s="7" t="s">
        <v>140</v>
      </c>
      <c r="D156" s="1">
        <v>620.5</v>
      </c>
      <c r="E156" s="1">
        <v>363.6</v>
      </c>
      <c r="F156" s="1">
        <v>354.4</v>
      </c>
      <c r="G156" s="1">
        <v>8</v>
      </c>
      <c r="H156" s="87">
        <v>127800.5</v>
      </c>
      <c r="I156" s="23" t="s">
        <v>200</v>
      </c>
      <c r="J156" s="89">
        <v>141985.46</v>
      </c>
      <c r="K156" s="46"/>
      <c r="L156" s="25">
        <f t="shared" si="6"/>
        <v>-14184.959999999992</v>
      </c>
      <c r="M156" s="24">
        <f t="shared" si="8"/>
        <v>0</v>
      </c>
      <c r="N156" s="26">
        <f t="shared" si="7"/>
        <v>141985.46</v>
      </c>
    </row>
    <row r="157" spans="1:14" ht="15.75">
      <c r="A157" s="20">
        <v>149</v>
      </c>
      <c r="B157" s="1" t="s">
        <v>18</v>
      </c>
      <c r="C157" s="7" t="s">
        <v>141</v>
      </c>
      <c r="D157" s="1">
        <v>5265.77</v>
      </c>
      <c r="E157" s="1">
        <v>3267.8</v>
      </c>
      <c r="F157" s="1">
        <v>3329.3</v>
      </c>
      <c r="G157" s="1">
        <v>164</v>
      </c>
      <c r="H157" s="87">
        <v>1203312.72</v>
      </c>
      <c r="I157" s="23" t="s">
        <v>200</v>
      </c>
      <c r="J157" s="89">
        <v>962914.91</v>
      </c>
      <c r="K157" s="46"/>
      <c r="L157" s="25">
        <f t="shared" si="6"/>
        <v>240397.80999999994</v>
      </c>
      <c r="M157" s="24">
        <f t="shared" si="8"/>
        <v>0</v>
      </c>
      <c r="N157" s="26">
        <f t="shared" si="7"/>
        <v>962914.91</v>
      </c>
    </row>
    <row r="158" spans="1:14" s="52" customFormat="1" ht="15.75">
      <c r="A158" s="51">
        <v>150</v>
      </c>
      <c r="B158" s="57" t="s">
        <v>18</v>
      </c>
      <c r="C158" s="56" t="s">
        <v>407</v>
      </c>
      <c r="D158" s="57">
        <v>4059.96</v>
      </c>
      <c r="E158" s="57">
        <v>3383.3</v>
      </c>
      <c r="F158" s="57">
        <v>3383.3</v>
      </c>
      <c r="G158" s="57">
        <v>60</v>
      </c>
      <c r="H158" s="82"/>
      <c r="I158" s="58"/>
      <c r="J158" s="59"/>
      <c r="K158" s="60"/>
      <c r="L158" s="95">
        <f t="shared" si="6"/>
        <v>0</v>
      </c>
      <c r="M158" s="96">
        <f t="shared" si="8"/>
        <v>0</v>
      </c>
      <c r="N158" s="97">
        <f t="shared" si="7"/>
        <v>0</v>
      </c>
    </row>
    <row r="159" spans="1:14" s="52" customFormat="1" ht="15.75">
      <c r="A159" s="51">
        <v>151</v>
      </c>
      <c r="B159" s="57" t="s">
        <v>18</v>
      </c>
      <c r="C159" s="56" t="s">
        <v>142</v>
      </c>
      <c r="D159" s="57">
        <v>4946.8</v>
      </c>
      <c r="E159" s="57">
        <v>4945.5</v>
      </c>
      <c r="F159" s="57">
        <v>4373.2</v>
      </c>
      <c r="G159" s="57">
        <v>89</v>
      </c>
      <c r="H159" s="83"/>
      <c r="I159" s="58" t="s">
        <v>200</v>
      </c>
      <c r="J159" s="83"/>
      <c r="K159" s="60"/>
      <c r="L159" s="95">
        <f t="shared" si="6"/>
        <v>0</v>
      </c>
      <c r="M159" s="96">
        <f t="shared" si="8"/>
        <v>0</v>
      </c>
      <c r="N159" s="97">
        <f t="shared" si="7"/>
        <v>0</v>
      </c>
    </row>
    <row r="160" spans="1:14" ht="15.75">
      <c r="A160" s="20">
        <v>152</v>
      </c>
      <c r="B160" s="1" t="s">
        <v>18</v>
      </c>
      <c r="C160" s="7" t="s">
        <v>143</v>
      </c>
      <c r="D160" s="1">
        <v>2218.4</v>
      </c>
      <c r="E160" s="1">
        <v>1690.7</v>
      </c>
      <c r="F160" s="1">
        <v>1690.7</v>
      </c>
      <c r="G160" s="1">
        <v>32</v>
      </c>
      <c r="H160" s="87">
        <v>609651.07</v>
      </c>
      <c r="I160" s="23" t="s">
        <v>200</v>
      </c>
      <c r="J160" s="89">
        <v>633768.7</v>
      </c>
      <c r="K160" s="46"/>
      <c r="L160" s="25">
        <f t="shared" si="6"/>
        <v>-24117.630000000005</v>
      </c>
      <c r="M160" s="24">
        <f t="shared" si="8"/>
        <v>0</v>
      </c>
      <c r="N160" s="26">
        <f t="shared" si="7"/>
        <v>633768.7</v>
      </c>
    </row>
    <row r="161" spans="1:14" ht="15.75">
      <c r="A161" s="20">
        <v>153</v>
      </c>
      <c r="B161" s="1" t="s">
        <v>18</v>
      </c>
      <c r="C161" s="7" t="s">
        <v>144</v>
      </c>
      <c r="D161" s="1">
        <v>653.4</v>
      </c>
      <c r="E161" s="1">
        <v>607</v>
      </c>
      <c r="F161" s="1">
        <v>607.8</v>
      </c>
      <c r="G161" s="1">
        <v>16</v>
      </c>
      <c r="H161" s="87">
        <v>219179.15</v>
      </c>
      <c r="I161" s="23" t="s">
        <v>200</v>
      </c>
      <c r="J161" s="89">
        <v>216777.78</v>
      </c>
      <c r="K161" s="46"/>
      <c r="L161" s="25">
        <f t="shared" si="6"/>
        <v>2401.3699999999953</v>
      </c>
      <c r="M161" s="24">
        <f t="shared" si="8"/>
        <v>0</v>
      </c>
      <c r="N161" s="26">
        <f t="shared" si="7"/>
        <v>216777.78</v>
      </c>
    </row>
    <row r="162" spans="1:14" s="52" customFormat="1" ht="15.75">
      <c r="A162" s="51">
        <v>154</v>
      </c>
      <c r="B162" s="57" t="s">
        <v>18</v>
      </c>
      <c r="C162" s="56" t="s">
        <v>145</v>
      </c>
      <c r="D162" s="57">
        <v>6453.2</v>
      </c>
      <c r="E162" s="57">
        <v>5167.1</v>
      </c>
      <c r="F162" s="57">
        <v>4838.1</v>
      </c>
      <c r="G162" s="57">
        <v>57</v>
      </c>
      <c r="H162" s="83"/>
      <c r="I162" s="58" t="s">
        <v>200</v>
      </c>
      <c r="J162" s="83"/>
      <c r="K162" s="60"/>
      <c r="L162" s="95">
        <f t="shared" si="6"/>
        <v>0</v>
      </c>
      <c r="M162" s="96">
        <f t="shared" si="8"/>
        <v>0</v>
      </c>
      <c r="N162" s="97">
        <f t="shared" si="7"/>
        <v>0</v>
      </c>
    </row>
    <row r="163" spans="1:14" ht="15.75">
      <c r="A163" s="20">
        <v>155</v>
      </c>
      <c r="B163" s="1" t="s">
        <v>18</v>
      </c>
      <c r="C163" s="7" t="s">
        <v>146</v>
      </c>
      <c r="D163" s="1">
        <v>1905.6</v>
      </c>
      <c r="E163" s="1">
        <v>1128</v>
      </c>
      <c r="F163" s="1">
        <v>1036.6</v>
      </c>
      <c r="G163" s="1">
        <v>24</v>
      </c>
      <c r="H163" s="87">
        <v>406768.5</v>
      </c>
      <c r="I163" s="23" t="s">
        <v>200</v>
      </c>
      <c r="J163" s="89">
        <v>408210.21</v>
      </c>
      <c r="K163" s="46"/>
      <c r="L163" s="25">
        <f t="shared" si="6"/>
        <v>-1441.710000000021</v>
      </c>
      <c r="M163" s="24">
        <f t="shared" si="8"/>
        <v>0</v>
      </c>
      <c r="N163" s="26">
        <f t="shared" si="7"/>
        <v>408210.21</v>
      </c>
    </row>
    <row r="164" spans="1:14" ht="15.75">
      <c r="A164" s="20">
        <v>156</v>
      </c>
      <c r="B164" s="1" t="s">
        <v>18</v>
      </c>
      <c r="C164" s="7" t="s">
        <v>147</v>
      </c>
      <c r="D164" s="1">
        <v>3940.1</v>
      </c>
      <c r="E164" s="1">
        <v>2946.6</v>
      </c>
      <c r="F164" s="1">
        <v>2906.6</v>
      </c>
      <c r="G164" s="1">
        <v>52</v>
      </c>
      <c r="H164" s="87">
        <v>1055970</v>
      </c>
      <c r="I164" s="23" t="s">
        <v>200</v>
      </c>
      <c r="J164" s="89">
        <v>853302.02</v>
      </c>
      <c r="K164" s="46"/>
      <c r="L164" s="25">
        <f t="shared" si="6"/>
        <v>202667.97999999998</v>
      </c>
      <c r="M164" s="24">
        <f t="shared" si="8"/>
        <v>0</v>
      </c>
      <c r="N164" s="26">
        <f t="shared" si="7"/>
        <v>853302.02</v>
      </c>
    </row>
    <row r="165" spans="1:14" ht="15.75">
      <c r="A165" s="20">
        <v>157</v>
      </c>
      <c r="B165" s="1" t="s">
        <v>18</v>
      </c>
      <c r="C165" s="7" t="s">
        <v>148</v>
      </c>
      <c r="D165" s="1">
        <v>2381.2</v>
      </c>
      <c r="E165" s="1">
        <v>1814.3</v>
      </c>
      <c r="F165" s="1">
        <v>1814.3</v>
      </c>
      <c r="G165" s="1">
        <v>20</v>
      </c>
      <c r="H165" s="87">
        <v>654254.93</v>
      </c>
      <c r="I165" s="23" t="s">
        <v>200</v>
      </c>
      <c r="J165" s="89">
        <v>640690.57</v>
      </c>
      <c r="K165" s="46"/>
      <c r="L165" s="25">
        <f t="shared" si="6"/>
        <v>13564.360000000102</v>
      </c>
      <c r="M165" s="24">
        <f t="shared" si="8"/>
        <v>0</v>
      </c>
      <c r="N165" s="26">
        <f t="shared" si="7"/>
        <v>640690.57</v>
      </c>
    </row>
    <row r="166" spans="1:14" ht="15.75">
      <c r="A166" s="20">
        <v>158</v>
      </c>
      <c r="B166" s="1" t="s">
        <v>18</v>
      </c>
      <c r="C166" s="7" t="s">
        <v>149</v>
      </c>
      <c r="D166" s="1">
        <v>1526.3</v>
      </c>
      <c r="E166" s="1">
        <v>1142.9</v>
      </c>
      <c r="F166" s="1">
        <v>1142.9</v>
      </c>
      <c r="G166" s="1">
        <v>20</v>
      </c>
      <c r="H166" s="87">
        <v>412141.87</v>
      </c>
      <c r="I166" s="28" t="s">
        <v>200</v>
      </c>
      <c r="J166" s="89">
        <v>225145.37</v>
      </c>
      <c r="K166" s="46">
        <v>267899.11</v>
      </c>
      <c r="L166" s="25">
        <f t="shared" si="6"/>
        <v>186996.5</v>
      </c>
      <c r="M166" s="24">
        <f t="shared" si="8"/>
        <v>-42753.73999999999</v>
      </c>
      <c r="N166" s="26">
        <f t="shared" si="7"/>
        <v>-42753.73999999999</v>
      </c>
    </row>
    <row r="167" spans="1:14" ht="15.75">
      <c r="A167" s="20">
        <v>159</v>
      </c>
      <c r="B167" s="1" t="s">
        <v>18</v>
      </c>
      <c r="C167" s="7" t="s">
        <v>429</v>
      </c>
      <c r="D167" s="1">
        <v>1581.7</v>
      </c>
      <c r="E167" s="1">
        <v>1460</v>
      </c>
      <c r="F167" s="1">
        <v>1459.3</v>
      </c>
      <c r="G167" s="1">
        <v>23</v>
      </c>
      <c r="H167" s="87">
        <v>526238.84</v>
      </c>
      <c r="I167" s="23" t="s">
        <v>200</v>
      </c>
      <c r="J167" s="89">
        <v>393672.2</v>
      </c>
      <c r="K167" s="46"/>
      <c r="L167" s="25">
        <f t="shared" si="6"/>
        <v>132566.63999999996</v>
      </c>
      <c r="M167" s="24">
        <f t="shared" si="8"/>
        <v>0</v>
      </c>
      <c r="N167" s="26">
        <f t="shared" si="7"/>
        <v>393672.2</v>
      </c>
    </row>
    <row r="168" spans="1:14" ht="15.75">
      <c r="A168" s="20">
        <v>160</v>
      </c>
      <c r="B168" s="1" t="s">
        <v>18</v>
      </c>
      <c r="C168" s="7" t="s">
        <v>150</v>
      </c>
      <c r="D168" s="1">
        <v>1651.4</v>
      </c>
      <c r="E168" s="1">
        <v>1204.7</v>
      </c>
      <c r="F168" s="1">
        <v>1204.7</v>
      </c>
      <c r="G168" s="1">
        <v>19</v>
      </c>
      <c r="H168" s="87">
        <v>433999.2</v>
      </c>
      <c r="I168" s="23" t="s">
        <v>200</v>
      </c>
      <c r="J168" s="89">
        <v>312793.16</v>
      </c>
      <c r="K168" s="46"/>
      <c r="L168" s="25">
        <f t="shared" si="6"/>
        <v>121206.04000000004</v>
      </c>
      <c r="M168" s="24">
        <f t="shared" si="8"/>
        <v>0</v>
      </c>
      <c r="N168" s="26">
        <f t="shared" si="7"/>
        <v>312793.16</v>
      </c>
    </row>
    <row r="169" spans="1:14" s="52" customFormat="1" ht="15.75">
      <c r="A169" s="51">
        <v>161</v>
      </c>
      <c r="B169" s="57" t="s">
        <v>18</v>
      </c>
      <c r="C169" s="56" t="s">
        <v>405</v>
      </c>
      <c r="D169" s="57">
        <v>4917</v>
      </c>
      <c r="E169" s="57">
        <v>4248.1</v>
      </c>
      <c r="F169" s="57">
        <v>4248.1</v>
      </c>
      <c r="G169" s="57">
        <v>72</v>
      </c>
      <c r="H169" s="82"/>
      <c r="I169" s="58"/>
      <c r="J169" s="59"/>
      <c r="K169" s="60"/>
      <c r="L169" s="95">
        <f t="shared" si="6"/>
        <v>0</v>
      </c>
      <c r="M169" s="96">
        <f t="shared" si="8"/>
        <v>0</v>
      </c>
      <c r="N169" s="97">
        <f t="shared" si="7"/>
        <v>0</v>
      </c>
    </row>
    <row r="170" spans="1:14" s="52" customFormat="1" ht="15.75">
      <c r="A170" s="51">
        <v>162</v>
      </c>
      <c r="B170" s="57" t="s">
        <v>18</v>
      </c>
      <c r="C170" s="56" t="s">
        <v>406</v>
      </c>
      <c r="D170" s="57">
        <v>5587.5</v>
      </c>
      <c r="E170" s="57">
        <v>5087.8</v>
      </c>
      <c r="F170" s="57">
        <v>5087.8</v>
      </c>
      <c r="G170" s="57">
        <v>77</v>
      </c>
      <c r="H170" s="82"/>
      <c r="I170" s="58"/>
      <c r="J170" s="59"/>
      <c r="K170" s="60"/>
      <c r="L170" s="95">
        <f t="shared" si="6"/>
        <v>0</v>
      </c>
      <c r="M170" s="96">
        <f t="shared" si="8"/>
        <v>0</v>
      </c>
      <c r="N170" s="97">
        <f t="shared" si="7"/>
        <v>0</v>
      </c>
    </row>
    <row r="171" spans="1:14" ht="15.75">
      <c r="A171" s="20">
        <v>163</v>
      </c>
      <c r="B171" s="1" t="s">
        <v>18</v>
      </c>
      <c r="C171" s="7" t="s">
        <v>434</v>
      </c>
      <c r="D171" s="1">
        <v>3145.6</v>
      </c>
      <c r="E171" s="1">
        <v>2224.5</v>
      </c>
      <c r="F171" s="1">
        <v>2224.5</v>
      </c>
      <c r="G171" s="1">
        <v>75</v>
      </c>
      <c r="H171" s="87">
        <v>581243.22</v>
      </c>
      <c r="I171" s="23" t="s">
        <v>200</v>
      </c>
      <c r="J171" s="89">
        <v>498880.9</v>
      </c>
      <c r="K171" s="46"/>
      <c r="L171" s="25">
        <f t="shared" si="6"/>
        <v>82362.31999999995</v>
      </c>
      <c r="M171" s="24">
        <f t="shared" si="8"/>
        <v>0</v>
      </c>
      <c r="N171" s="26">
        <f t="shared" si="7"/>
        <v>498880.9</v>
      </c>
    </row>
    <row r="172" spans="1:14" ht="15.75">
      <c r="A172" s="20">
        <v>164</v>
      </c>
      <c r="B172" s="1" t="s">
        <v>18</v>
      </c>
      <c r="C172" s="7" t="s">
        <v>151</v>
      </c>
      <c r="D172" s="1">
        <v>4458.7</v>
      </c>
      <c r="E172" s="1">
        <v>3354.8</v>
      </c>
      <c r="F172" s="1">
        <v>3253.4</v>
      </c>
      <c r="G172" s="1">
        <v>63</v>
      </c>
      <c r="H172" s="87">
        <v>1210547.89</v>
      </c>
      <c r="I172" s="23" t="s">
        <v>200</v>
      </c>
      <c r="J172" s="89">
        <v>1155356.94</v>
      </c>
      <c r="K172" s="46"/>
      <c r="L172" s="25">
        <f t="shared" si="6"/>
        <v>55190.94999999995</v>
      </c>
      <c r="M172" s="24">
        <f t="shared" si="8"/>
        <v>0</v>
      </c>
      <c r="N172" s="26">
        <f t="shared" si="7"/>
        <v>1155356.94</v>
      </c>
    </row>
    <row r="173" spans="1:14" ht="15.75">
      <c r="A173" s="20">
        <v>165</v>
      </c>
      <c r="B173" s="1" t="s">
        <v>18</v>
      </c>
      <c r="C173" s="7" t="s">
        <v>152</v>
      </c>
      <c r="D173" s="1">
        <v>531.8</v>
      </c>
      <c r="E173" s="1">
        <v>490</v>
      </c>
      <c r="F173" s="1">
        <v>490</v>
      </c>
      <c r="G173" s="1">
        <v>12</v>
      </c>
      <c r="H173" s="87">
        <v>176457.9</v>
      </c>
      <c r="I173" s="23" t="s">
        <v>200</v>
      </c>
      <c r="J173" s="89">
        <v>165704.3</v>
      </c>
      <c r="K173" s="46">
        <f>234315.07+147981.2+832239.93</f>
        <v>1214536.2000000002</v>
      </c>
      <c r="L173" s="25">
        <f t="shared" si="6"/>
        <v>10753.600000000006</v>
      </c>
      <c r="M173" s="24">
        <f t="shared" si="8"/>
        <v>-1048831.9000000001</v>
      </c>
      <c r="N173" s="26">
        <f t="shared" si="7"/>
        <v>-1048831.9000000001</v>
      </c>
    </row>
    <row r="174" spans="1:14" ht="15.75">
      <c r="A174" s="20">
        <v>166</v>
      </c>
      <c r="B174" s="1" t="s">
        <v>18</v>
      </c>
      <c r="C174" s="7" t="s">
        <v>153</v>
      </c>
      <c r="D174" s="1">
        <v>789.8</v>
      </c>
      <c r="E174" s="1">
        <v>732</v>
      </c>
      <c r="F174" s="1">
        <v>734.1</v>
      </c>
      <c r="G174" s="1">
        <v>16</v>
      </c>
      <c r="H174" s="87">
        <v>264981.92</v>
      </c>
      <c r="I174" s="23" t="s">
        <v>200</v>
      </c>
      <c r="J174" s="89">
        <v>265840.77</v>
      </c>
      <c r="K174" s="46"/>
      <c r="L174" s="25">
        <f t="shared" si="6"/>
        <v>-858.8500000000349</v>
      </c>
      <c r="M174" s="24">
        <f t="shared" si="8"/>
        <v>0</v>
      </c>
      <c r="N174" s="26">
        <f t="shared" si="7"/>
        <v>265840.77</v>
      </c>
    </row>
    <row r="175" spans="1:14" s="52" customFormat="1" ht="15.75">
      <c r="A175" s="51">
        <v>167</v>
      </c>
      <c r="B175" s="57" t="s">
        <v>18</v>
      </c>
      <c r="C175" s="56" t="s">
        <v>404</v>
      </c>
      <c r="D175" s="57">
        <v>406.7</v>
      </c>
      <c r="E175" s="57">
        <v>367.1</v>
      </c>
      <c r="F175" s="57">
        <v>367.6</v>
      </c>
      <c r="G175" s="57">
        <v>8</v>
      </c>
      <c r="H175" s="82"/>
      <c r="I175" s="58" t="s">
        <v>200</v>
      </c>
      <c r="J175" s="59"/>
      <c r="K175" s="60"/>
      <c r="L175" s="95">
        <f t="shared" si="6"/>
        <v>0</v>
      </c>
      <c r="M175" s="96">
        <f t="shared" si="8"/>
        <v>0</v>
      </c>
      <c r="N175" s="97">
        <f t="shared" si="7"/>
        <v>0</v>
      </c>
    </row>
    <row r="176" spans="1:14" ht="15.75">
      <c r="A176" s="20">
        <v>168</v>
      </c>
      <c r="B176" s="1" t="s">
        <v>18</v>
      </c>
      <c r="C176" s="7" t="s">
        <v>154</v>
      </c>
      <c r="D176" s="1">
        <v>1161.8</v>
      </c>
      <c r="E176" s="1">
        <v>1074.8</v>
      </c>
      <c r="F176" s="1">
        <v>897.9</v>
      </c>
      <c r="G176" s="1">
        <v>24</v>
      </c>
      <c r="H176" s="87">
        <v>390792.01</v>
      </c>
      <c r="I176" s="23" t="s">
        <v>200</v>
      </c>
      <c r="J176" s="89">
        <v>376245.23</v>
      </c>
      <c r="K176" s="46"/>
      <c r="L176" s="25">
        <f t="shared" si="6"/>
        <v>14546.780000000028</v>
      </c>
      <c r="M176" s="24">
        <f t="shared" si="8"/>
        <v>0</v>
      </c>
      <c r="N176" s="26">
        <f t="shared" si="7"/>
        <v>376245.23</v>
      </c>
    </row>
    <row r="177" spans="1:14" ht="15.75">
      <c r="A177" s="20">
        <v>169</v>
      </c>
      <c r="B177" s="1" t="s">
        <v>18</v>
      </c>
      <c r="C177" s="7" t="s">
        <v>430</v>
      </c>
      <c r="D177" s="1">
        <v>3897.2</v>
      </c>
      <c r="E177" s="1">
        <v>3457.2</v>
      </c>
      <c r="F177" s="1">
        <v>2891.5</v>
      </c>
      <c r="G177" s="1">
        <v>61</v>
      </c>
      <c r="H177" s="87">
        <v>1042705.54</v>
      </c>
      <c r="I177" s="23" t="s">
        <v>200</v>
      </c>
      <c r="J177" s="89">
        <v>919671.09</v>
      </c>
      <c r="K177" s="46"/>
      <c r="L177" s="25">
        <f t="shared" si="6"/>
        <v>123034.45000000007</v>
      </c>
      <c r="M177" s="24">
        <f t="shared" si="8"/>
        <v>0</v>
      </c>
      <c r="N177" s="26">
        <f t="shared" si="7"/>
        <v>919671.09</v>
      </c>
    </row>
    <row r="178" spans="1:14" ht="15.75">
      <c r="A178" s="20">
        <v>170</v>
      </c>
      <c r="B178" s="1" t="s">
        <v>18</v>
      </c>
      <c r="C178" s="7" t="s">
        <v>431</v>
      </c>
      <c r="D178" s="1">
        <v>3891</v>
      </c>
      <c r="E178" s="1">
        <v>3451.2</v>
      </c>
      <c r="F178" s="1">
        <v>2885.5</v>
      </c>
      <c r="G178" s="1">
        <v>61</v>
      </c>
      <c r="H178" s="87">
        <v>1217060.4</v>
      </c>
      <c r="I178" s="23" t="s">
        <v>200</v>
      </c>
      <c r="J178" s="89">
        <v>762267.74</v>
      </c>
      <c r="K178" s="46"/>
      <c r="L178" s="25">
        <f t="shared" si="6"/>
        <v>454792.6599999999</v>
      </c>
      <c r="M178" s="24">
        <f t="shared" si="8"/>
        <v>0</v>
      </c>
      <c r="N178" s="26">
        <f t="shared" si="7"/>
        <v>762267.74</v>
      </c>
    </row>
    <row r="179" spans="1:14" ht="15.75">
      <c r="A179" s="20">
        <v>171</v>
      </c>
      <c r="B179" s="1" t="s">
        <v>18</v>
      </c>
      <c r="C179" s="7" t="s">
        <v>155</v>
      </c>
      <c r="D179" s="1">
        <v>3776.8</v>
      </c>
      <c r="E179" s="1">
        <v>2871.8</v>
      </c>
      <c r="F179" s="1">
        <v>2833</v>
      </c>
      <c r="G179" s="1">
        <v>61</v>
      </c>
      <c r="H179" s="87">
        <v>1112632.66</v>
      </c>
      <c r="I179" s="23" t="s">
        <v>200</v>
      </c>
      <c r="J179" s="89">
        <v>965833.86</v>
      </c>
      <c r="K179" s="46"/>
      <c r="L179" s="25">
        <f t="shared" si="6"/>
        <v>146798.79999999993</v>
      </c>
      <c r="M179" s="24">
        <f t="shared" si="8"/>
        <v>0</v>
      </c>
      <c r="N179" s="26">
        <f t="shared" si="7"/>
        <v>965833.86</v>
      </c>
    </row>
    <row r="180" spans="1:14" ht="15.75">
      <c r="A180" s="20">
        <v>172</v>
      </c>
      <c r="B180" s="1" t="s">
        <v>18</v>
      </c>
      <c r="C180" s="7" t="s">
        <v>156</v>
      </c>
      <c r="D180" s="1">
        <v>3796.7</v>
      </c>
      <c r="E180" s="1">
        <v>2886.7</v>
      </c>
      <c r="F180" s="1">
        <v>2889.41</v>
      </c>
      <c r="G180" s="1">
        <v>61</v>
      </c>
      <c r="H180" s="87">
        <v>1039099.19</v>
      </c>
      <c r="I180" s="23" t="s">
        <v>200</v>
      </c>
      <c r="J180" s="89">
        <v>974739.76</v>
      </c>
      <c r="K180" s="46"/>
      <c r="L180" s="25">
        <f t="shared" si="6"/>
        <v>64359.429999999935</v>
      </c>
      <c r="M180" s="24">
        <f t="shared" si="8"/>
        <v>0</v>
      </c>
      <c r="N180" s="26">
        <f t="shared" si="7"/>
        <v>974739.76</v>
      </c>
    </row>
    <row r="181" spans="1:14" ht="15.75">
      <c r="A181" s="20">
        <v>173</v>
      </c>
      <c r="B181" s="1" t="s">
        <v>18</v>
      </c>
      <c r="C181" s="7" t="s">
        <v>157</v>
      </c>
      <c r="D181" s="1">
        <v>3485</v>
      </c>
      <c r="E181" s="1">
        <v>3202.2</v>
      </c>
      <c r="F181" s="1">
        <v>3202.2</v>
      </c>
      <c r="G181" s="1">
        <v>67</v>
      </c>
      <c r="H181" s="87">
        <v>1154495.93</v>
      </c>
      <c r="I181" s="23" t="s">
        <v>200</v>
      </c>
      <c r="J181" s="89">
        <v>1028374.96</v>
      </c>
      <c r="K181" s="46"/>
      <c r="L181" s="25">
        <f t="shared" si="6"/>
        <v>126120.96999999997</v>
      </c>
      <c r="M181" s="24">
        <f t="shared" si="8"/>
        <v>0</v>
      </c>
      <c r="N181" s="26">
        <f t="shared" si="7"/>
        <v>1028374.96</v>
      </c>
    </row>
    <row r="182" spans="1:14" ht="15.75">
      <c r="A182" s="20">
        <v>174</v>
      </c>
      <c r="B182" s="1" t="s">
        <v>18</v>
      </c>
      <c r="C182" s="7" t="s">
        <v>436</v>
      </c>
      <c r="D182" s="1">
        <v>5557.3</v>
      </c>
      <c r="E182" s="1">
        <v>4868.4</v>
      </c>
      <c r="F182" s="1">
        <v>4868.4</v>
      </c>
      <c r="G182" s="1">
        <v>68</v>
      </c>
      <c r="H182" s="87">
        <v>1271875.78</v>
      </c>
      <c r="I182" s="23" t="s">
        <v>200</v>
      </c>
      <c r="J182" s="89">
        <v>924007.22</v>
      </c>
      <c r="K182" s="46"/>
      <c r="L182" s="25">
        <f t="shared" si="6"/>
        <v>347868.56000000006</v>
      </c>
      <c r="M182" s="24">
        <f t="shared" si="8"/>
        <v>0</v>
      </c>
      <c r="N182" s="26">
        <f t="shared" si="7"/>
        <v>924007.22</v>
      </c>
    </row>
    <row r="183" spans="1:14" ht="15.75">
      <c r="A183" s="20">
        <v>175</v>
      </c>
      <c r="B183" s="1" t="s">
        <v>18</v>
      </c>
      <c r="C183" s="7" t="s">
        <v>158</v>
      </c>
      <c r="D183" s="1">
        <v>2566.7</v>
      </c>
      <c r="E183" s="1">
        <v>1873.8</v>
      </c>
      <c r="F183" s="1">
        <v>1874.9</v>
      </c>
      <c r="G183" s="1">
        <v>45</v>
      </c>
      <c r="H183" s="87">
        <v>679180.7</v>
      </c>
      <c r="I183" s="23" t="s">
        <v>200</v>
      </c>
      <c r="J183" s="89">
        <v>617985.8</v>
      </c>
      <c r="K183" s="46">
        <v>2382105.59</v>
      </c>
      <c r="L183" s="25">
        <f t="shared" si="6"/>
        <v>61194.89999999991</v>
      </c>
      <c r="M183" s="24">
        <f t="shared" si="8"/>
        <v>-1764119.7899999998</v>
      </c>
      <c r="N183" s="26">
        <f t="shared" si="7"/>
        <v>-1764119.7899999998</v>
      </c>
    </row>
    <row r="184" spans="1:14" s="52" customFormat="1" ht="15.75">
      <c r="A184" s="51">
        <v>176</v>
      </c>
      <c r="B184" s="57" t="s">
        <v>18</v>
      </c>
      <c r="C184" s="56" t="s">
        <v>438</v>
      </c>
      <c r="D184" s="57">
        <v>6834.5</v>
      </c>
      <c r="E184" s="57">
        <v>4823.2</v>
      </c>
      <c r="F184" s="57">
        <v>4823.2</v>
      </c>
      <c r="G184" s="57">
        <v>98</v>
      </c>
      <c r="H184" s="83"/>
      <c r="I184" s="58" t="s">
        <v>200</v>
      </c>
      <c r="J184" s="83"/>
      <c r="K184" s="60"/>
      <c r="L184" s="95">
        <f t="shared" si="6"/>
        <v>0</v>
      </c>
      <c r="M184" s="96">
        <f t="shared" si="8"/>
        <v>0</v>
      </c>
      <c r="N184" s="97">
        <f t="shared" si="7"/>
        <v>0</v>
      </c>
    </row>
    <row r="185" spans="1:14" ht="15.75">
      <c r="A185" s="20">
        <v>177</v>
      </c>
      <c r="B185" s="1" t="s">
        <v>18</v>
      </c>
      <c r="C185" s="7" t="s">
        <v>159</v>
      </c>
      <c r="D185" s="1">
        <v>672</v>
      </c>
      <c r="E185" s="1">
        <v>626.4</v>
      </c>
      <c r="F185" s="1">
        <v>627.6</v>
      </c>
      <c r="G185" s="1">
        <v>16</v>
      </c>
      <c r="H185" s="87">
        <v>226319.18</v>
      </c>
      <c r="I185" s="23" t="s">
        <v>200</v>
      </c>
      <c r="J185" s="89">
        <v>183785.41</v>
      </c>
      <c r="K185" s="46"/>
      <c r="L185" s="25">
        <f t="shared" si="6"/>
        <v>42533.76999999999</v>
      </c>
      <c r="M185" s="24">
        <f t="shared" si="8"/>
        <v>0</v>
      </c>
      <c r="N185" s="26">
        <f t="shared" si="7"/>
        <v>183785.41</v>
      </c>
    </row>
    <row r="186" spans="1:14" ht="15.75">
      <c r="A186" s="20">
        <v>178</v>
      </c>
      <c r="B186" s="1" t="s">
        <v>18</v>
      </c>
      <c r="C186" s="7" t="s">
        <v>160</v>
      </c>
      <c r="D186" s="1">
        <v>541.9</v>
      </c>
      <c r="E186" s="1">
        <v>511</v>
      </c>
      <c r="F186" s="1">
        <v>520.4</v>
      </c>
      <c r="G186" s="1">
        <v>17</v>
      </c>
      <c r="H186" s="87">
        <v>171321.33</v>
      </c>
      <c r="I186" s="23" t="s">
        <v>200</v>
      </c>
      <c r="J186" s="89">
        <v>166982.26</v>
      </c>
      <c r="K186" s="46"/>
      <c r="L186" s="25">
        <f t="shared" si="6"/>
        <v>4339.069999999978</v>
      </c>
      <c r="M186" s="24">
        <f t="shared" si="8"/>
        <v>0</v>
      </c>
      <c r="N186" s="26">
        <f t="shared" si="7"/>
        <v>166982.26</v>
      </c>
    </row>
    <row r="187" spans="1:14" ht="15.75">
      <c r="A187" s="20">
        <v>179</v>
      </c>
      <c r="B187" s="1" t="s">
        <v>18</v>
      </c>
      <c r="C187" s="7" t="s">
        <v>161</v>
      </c>
      <c r="D187" s="1">
        <v>1122.5</v>
      </c>
      <c r="E187" s="1">
        <v>1025.9</v>
      </c>
      <c r="F187" s="1">
        <v>962.2</v>
      </c>
      <c r="G187" s="1">
        <v>18</v>
      </c>
      <c r="H187" s="87">
        <v>368675.54</v>
      </c>
      <c r="I187" s="23" t="s">
        <v>200</v>
      </c>
      <c r="J187" s="89">
        <v>385174.41</v>
      </c>
      <c r="K187" s="46"/>
      <c r="L187" s="25">
        <f t="shared" si="6"/>
        <v>-16498.869999999995</v>
      </c>
      <c r="M187" s="24">
        <f t="shared" si="8"/>
        <v>0</v>
      </c>
      <c r="N187" s="26">
        <f t="shared" si="7"/>
        <v>385174.41</v>
      </c>
    </row>
    <row r="188" spans="1:14" ht="15.75">
      <c r="A188" s="20">
        <v>180</v>
      </c>
      <c r="B188" s="1" t="s">
        <v>18</v>
      </c>
      <c r="C188" s="7" t="s">
        <v>162</v>
      </c>
      <c r="D188" s="1">
        <v>2603.3</v>
      </c>
      <c r="E188" s="1">
        <v>1705.1</v>
      </c>
      <c r="F188" s="1">
        <v>1705.1</v>
      </c>
      <c r="G188" s="1">
        <v>34</v>
      </c>
      <c r="H188" s="87">
        <v>614877.3</v>
      </c>
      <c r="I188" s="23" t="s">
        <v>200</v>
      </c>
      <c r="J188" s="89">
        <v>667679.32</v>
      </c>
      <c r="K188" s="46">
        <v>614572.1</v>
      </c>
      <c r="L188" s="25">
        <f t="shared" si="6"/>
        <v>-52802.0199999999</v>
      </c>
      <c r="M188" s="24">
        <f t="shared" si="8"/>
        <v>53107.21999999997</v>
      </c>
      <c r="N188" s="26">
        <f t="shared" si="7"/>
        <v>53107.21999999997</v>
      </c>
    </row>
    <row r="189" spans="1:14" ht="15.75">
      <c r="A189" s="20">
        <v>181</v>
      </c>
      <c r="B189" s="1" t="s">
        <v>18</v>
      </c>
      <c r="C189" s="7" t="s">
        <v>163</v>
      </c>
      <c r="D189" s="1">
        <v>1900.4</v>
      </c>
      <c r="E189" s="1">
        <v>1115.2</v>
      </c>
      <c r="F189" s="1">
        <v>1115.2</v>
      </c>
      <c r="G189" s="1">
        <v>24</v>
      </c>
      <c r="H189" s="87">
        <v>402152.96</v>
      </c>
      <c r="I189" s="23" t="s">
        <v>200</v>
      </c>
      <c r="J189" s="89">
        <v>453566.27</v>
      </c>
      <c r="K189" s="46"/>
      <c r="L189" s="25">
        <f t="shared" si="6"/>
        <v>-51413.31</v>
      </c>
      <c r="M189" s="24">
        <f t="shared" si="8"/>
        <v>0</v>
      </c>
      <c r="N189" s="26">
        <f t="shared" si="7"/>
        <v>453566.27</v>
      </c>
    </row>
    <row r="190" spans="1:14" s="52" customFormat="1" ht="15.75">
      <c r="A190" s="51">
        <v>182</v>
      </c>
      <c r="B190" s="57" t="s">
        <v>18</v>
      </c>
      <c r="C190" s="56" t="s">
        <v>673</v>
      </c>
      <c r="D190" s="57">
        <v>2426.01</v>
      </c>
      <c r="E190" s="57">
        <v>2106.5</v>
      </c>
      <c r="F190" s="57">
        <v>1748</v>
      </c>
      <c r="G190" s="57">
        <v>61</v>
      </c>
      <c r="H190" s="83"/>
      <c r="I190" s="58" t="s">
        <v>200</v>
      </c>
      <c r="J190" s="90"/>
      <c r="K190" s="60"/>
      <c r="L190" s="95">
        <f t="shared" si="6"/>
        <v>0</v>
      </c>
      <c r="M190" s="96">
        <f t="shared" si="8"/>
        <v>0</v>
      </c>
      <c r="N190" s="97">
        <f t="shared" si="7"/>
        <v>0</v>
      </c>
    </row>
    <row r="191" spans="1:14" ht="15.75">
      <c r="A191" s="20">
        <v>183</v>
      </c>
      <c r="B191" s="1" t="s">
        <v>18</v>
      </c>
      <c r="C191" s="7" t="s">
        <v>164</v>
      </c>
      <c r="D191" s="1">
        <v>4393.6</v>
      </c>
      <c r="E191" s="1">
        <v>3336.4</v>
      </c>
      <c r="F191" s="1">
        <v>3336.4</v>
      </c>
      <c r="G191" s="1">
        <v>63</v>
      </c>
      <c r="H191" s="87">
        <v>1203278.11</v>
      </c>
      <c r="I191" s="23" t="s">
        <v>200</v>
      </c>
      <c r="J191" s="89">
        <v>1215647.75</v>
      </c>
      <c r="K191" s="46">
        <v>685484.49</v>
      </c>
      <c r="L191" s="25">
        <f t="shared" si="6"/>
        <v>-12369.639999999898</v>
      </c>
      <c r="M191" s="24">
        <f t="shared" si="8"/>
        <v>530163.26</v>
      </c>
      <c r="N191" s="26">
        <f t="shared" si="7"/>
        <v>530163.26</v>
      </c>
    </row>
    <row r="192" spans="1:14" ht="15.75">
      <c r="A192" s="20">
        <v>184</v>
      </c>
      <c r="B192" s="1" t="s">
        <v>18</v>
      </c>
      <c r="C192" s="7" t="s">
        <v>165</v>
      </c>
      <c r="D192" s="1">
        <v>1867.7</v>
      </c>
      <c r="E192" s="1">
        <v>1160.9</v>
      </c>
      <c r="F192" s="1">
        <v>1108.6</v>
      </c>
      <c r="G192" s="1">
        <v>24</v>
      </c>
      <c r="H192" s="87">
        <v>418631.89</v>
      </c>
      <c r="I192" s="23" t="s">
        <v>200</v>
      </c>
      <c r="J192" s="89">
        <v>464765.63</v>
      </c>
      <c r="K192" s="46"/>
      <c r="L192" s="25">
        <f t="shared" si="6"/>
        <v>-46133.73999999999</v>
      </c>
      <c r="M192" s="24">
        <f t="shared" si="8"/>
        <v>0</v>
      </c>
      <c r="N192" s="26">
        <f t="shared" si="7"/>
        <v>464765.63</v>
      </c>
    </row>
    <row r="193" spans="1:14" ht="15.75" customHeight="1">
      <c r="A193" s="20">
        <v>185</v>
      </c>
      <c r="B193" s="1" t="s">
        <v>18</v>
      </c>
      <c r="C193" s="7" t="s">
        <v>166</v>
      </c>
      <c r="D193" s="1">
        <v>2076.1</v>
      </c>
      <c r="E193" s="1">
        <v>1549.6</v>
      </c>
      <c r="F193" s="1">
        <v>1549.6</v>
      </c>
      <c r="G193" s="1">
        <v>25</v>
      </c>
      <c r="H193" s="87">
        <v>559429.1</v>
      </c>
      <c r="I193" s="23" t="s">
        <v>200</v>
      </c>
      <c r="J193" s="89">
        <v>514128.47</v>
      </c>
      <c r="K193" s="46"/>
      <c r="L193" s="25">
        <f t="shared" si="6"/>
        <v>45300.630000000005</v>
      </c>
      <c r="M193" s="24">
        <f t="shared" si="8"/>
        <v>0</v>
      </c>
      <c r="N193" s="26">
        <f t="shared" si="7"/>
        <v>514128.47</v>
      </c>
    </row>
    <row r="194" spans="1:14" ht="15.75" customHeight="1">
      <c r="A194" s="20">
        <v>186</v>
      </c>
      <c r="B194" s="1" t="s">
        <v>18</v>
      </c>
      <c r="C194" s="7" t="s">
        <v>167</v>
      </c>
      <c r="D194" s="1">
        <v>3573.4</v>
      </c>
      <c r="E194" s="1">
        <v>2690.9</v>
      </c>
      <c r="F194" s="1">
        <v>2690.9</v>
      </c>
      <c r="G194" s="1">
        <v>58</v>
      </c>
      <c r="H194" s="87">
        <v>970366.66</v>
      </c>
      <c r="I194" s="23" t="s">
        <v>200</v>
      </c>
      <c r="J194" s="89">
        <v>968846.42</v>
      </c>
      <c r="K194" s="46"/>
      <c r="L194" s="25">
        <f t="shared" si="6"/>
        <v>1520.2399999999907</v>
      </c>
      <c r="M194" s="24">
        <f t="shared" si="8"/>
        <v>0</v>
      </c>
      <c r="N194" s="26">
        <f t="shared" si="7"/>
        <v>968846.42</v>
      </c>
    </row>
    <row r="195" spans="1:14" ht="15.75">
      <c r="A195" s="20">
        <v>187</v>
      </c>
      <c r="B195" s="1" t="s">
        <v>18</v>
      </c>
      <c r="C195" s="7" t="s">
        <v>432</v>
      </c>
      <c r="D195" s="1">
        <v>3540</v>
      </c>
      <c r="E195" s="1">
        <v>2671</v>
      </c>
      <c r="F195" s="1">
        <v>2663.5</v>
      </c>
      <c r="G195" s="1">
        <v>40</v>
      </c>
      <c r="H195" s="87">
        <v>960486.35</v>
      </c>
      <c r="I195" s="23" t="s">
        <v>200</v>
      </c>
      <c r="J195" s="89">
        <v>917176.28</v>
      </c>
      <c r="K195" s="46"/>
      <c r="L195" s="25">
        <f t="shared" si="6"/>
        <v>43310.06999999995</v>
      </c>
      <c r="M195" s="24">
        <f t="shared" si="8"/>
        <v>0</v>
      </c>
      <c r="N195" s="26">
        <f t="shared" si="7"/>
        <v>917176.28</v>
      </c>
    </row>
    <row r="196" spans="1:14" ht="15.75">
      <c r="A196" s="20">
        <v>188</v>
      </c>
      <c r="B196" s="1" t="s">
        <v>18</v>
      </c>
      <c r="C196" s="7" t="s">
        <v>168</v>
      </c>
      <c r="D196" s="1">
        <v>471.4</v>
      </c>
      <c r="E196" s="1">
        <v>405.4</v>
      </c>
      <c r="F196" s="1">
        <v>353.4</v>
      </c>
      <c r="G196" s="1">
        <v>19</v>
      </c>
      <c r="H196" s="87">
        <v>133471.55</v>
      </c>
      <c r="I196" s="23" t="s">
        <v>200</v>
      </c>
      <c r="J196" s="89">
        <v>134590.92</v>
      </c>
      <c r="K196" s="46"/>
      <c r="L196" s="25">
        <f t="shared" si="6"/>
        <v>-1119.3700000000244</v>
      </c>
      <c r="M196" s="24">
        <f t="shared" si="8"/>
        <v>0</v>
      </c>
      <c r="N196" s="26">
        <f t="shared" si="7"/>
        <v>134590.92</v>
      </c>
    </row>
    <row r="197" spans="1:14" s="52" customFormat="1" ht="15.75">
      <c r="A197" s="51">
        <v>189</v>
      </c>
      <c r="B197" s="57" t="s">
        <v>18</v>
      </c>
      <c r="C197" s="56" t="s">
        <v>403</v>
      </c>
      <c r="D197" s="57">
        <v>2292.8</v>
      </c>
      <c r="E197" s="57">
        <v>1683.3</v>
      </c>
      <c r="F197" s="57">
        <v>1683.3</v>
      </c>
      <c r="G197" s="57">
        <v>79</v>
      </c>
      <c r="H197" s="82"/>
      <c r="I197" s="58" t="s">
        <v>201</v>
      </c>
      <c r="J197" s="59"/>
      <c r="K197" s="60"/>
      <c r="L197" s="95">
        <f t="shared" si="6"/>
        <v>0</v>
      </c>
      <c r="M197" s="96">
        <f t="shared" si="8"/>
        <v>0</v>
      </c>
      <c r="N197" s="97">
        <f t="shared" si="7"/>
        <v>0</v>
      </c>
    </row>
    <row r="198" spans="1:14" ht="15.75">
      <c r="A198" s="20">
        <v>190</v>
      </c>
      <c r="B198" s="1" t="s">
        <v>18</v>
      </c>
      <c r="C198" s="7" t="s">
        <v>169</v>
      </c>
      <c r="D198" s="1">
        <v>6128.8</v>
      </c>
      <c r="E198" s="1">
        <v>4656.3</v>
      </c>
      <c r="F198" s="1">
        <v>4428</v>
      </c>
      <c r="G198" s="1">
        <v>32</v>
      </c>
      <c r="H198" s="87">
        <v>1679000.55</v>
      </c>
      <c r="I198" s="23" t="s">
        <v>200</v>
      </c>
      <c r="J198" s="89">
        <v>1470524.39</v>
      </c>
      <c r="K198" s="46"/>
      <c r="L198" s="25">
        <f t="shared" si="6"/>
        <v>208476.16000000015</v>
      </c>
      <c r="M198" s="24">
        <f t="shared" si="8"/>
        <v>0</v>
      </c>
      <c r="N198" s="26">
        <f t="shared" si="7"/>
        <v>1470524.39</v>
      </c>
    </row>
    <row r="199" spans="1:14" ht="15.75">
      <c r="A199" s="20">
        <v>191</v>
      </c>
      <c r="B199" s="1" t="s">
        <v>18</v>
      </c>
      <c r="C199" s="7" t="s">
        <v>170</v>
      </c>
      <c r="D199" s="1">
        <v>528.8</v>
      </c>
      <c r="E199" s="1">
        <v>480.2</v>
      </c>
      <c r="F199" s="1">
        <v>447.4</v>
      </c>
      <c r="G199" s="1">
        <v>8</v>
      </c>
      <c r="H199" s="87">
        <v>171729.81</v>
      </c>
      <c r="I199" s="23" t="s">
        <v>200</v>
      </c>
      <c r="J199" s="89">
        <v>144618.23</v>
      </c>
      <c r="K199" s="46"/>
      <c r="L199" s="25">
        <f t="shared" si="6"/>
        <v>27111.579999999987</v>
      </c>
      <c r="M199" s="24">
        <f t="shared" si="8"/>
        <v>0</v>
      </c>
      <c r="N199" s="26">
        <f t="shared" si="7"/>
        <v>144618.23</v>
      </c>
    </row>
    <row r="200" spans="1:14" ht="15.75">
      <c r="A200" s="20">
        <v>192</v>
      </c>
      <c r="B200" s="1" t="s">
        <v>18</v>
      </c>
      <c r="C200" s="7" t="s">
        <v>171</v>
      </c>
      <c r="D200" s="1">
        <v>407</v>
      </c>
      <c r="E200" s="1">
        <v>386.5</v>
      </c>
      <c r="F200" s="1">
        <v>386.5</v>
      </c>
      <c r="G200" s="1">
        <v>9</v>
      </c>
      <c r="H200" s="87">
        <v>139376.17</v>
      </c>
      <c r="I200" s="23" t="s">
        <v>200</v>
      </c>
      <c r="J200" s="89">
        <v>102287.84</v>
      </c>
      <c r="K200" s="46"/>
      <c r="L200" s="25">
        <f t="shared" si="6"/>
        <v>37088.330000000016</v>
      </c>
      <c r="M200" s="24">
        <f t="shared" si="8"/>
        <v>0</v>
      </c>
      <c r="N200" s="26">
        <f t="shared" si="7"/>
        <v>102287.84</v>
      </c>
    </row>
    <row r="201" spans="1:14" ht="15.75">
      <c r="A201" s="20">
        <v>193</v>
      </c>
      <c r="B201" s="1" t="s">
        <v>18</v>
      </c>
      <c r="C201" s="7" t="s">
        <v>172</v>
      </c>
      <c r="D201" s="1">
        <v>477.8</v>
      </c>
      <c r="E201" s="1">
        <v>423.6</v>
      </c>
      <c r="F201" s="1">
        <v>416.2</v>
      </c>
      <c r="G201" s="1">
        <v>18</v>
      </c>
      <c r="H201" s="87">
        <v>150221.41</v>
      </c>
      <c r="I201" s="23" t="s">
        <v>200</v>
      </c>
      <c r="J201" s="89">
        <v>150034.58</v>
      </c>
      <c r="K201" s="46"/>
      <c r="L201" s="25">
        <f t="shared" si="6"/>
        <v>186.8300000000163</v>
      </c>
      <c r="M201" s="24">
        <f t="shared" si="8"/>
        <v>0</v>
      </c>
      <c r="N201" s="26">
        <f t="shared" si="7"/>
        <v>150034.58</v>
      </c>
    </row>
    <row r="202" spans="1:14" ht="15.75">
      <c r="A202" s="20">
        <v>194</v>
      </c>
      <c r="B202" s="1" t="s">
        <v>18</v>
      </c>
      <c r="C202" s="7" t="s">
        <v>173</v>
      </c>
      <c r="D202" s="1">
        <v>7112.8</v>
      </c>
      <c r="E202" s="1">
        <v>5186.9</v>
      </c>
      <c r="F202" s="1">
        <v>4909.1</v>
      </c>
      <c r="G202" s="1">
        <v>92</v>
      </c>
      <c r="H202" s="87">
        <v>1808437.22</v>
      </c>
      <c r="I202" s="23" t="s">
        <v>200</v>
      </c>
      <c r="J202" s="89">
        <v>1698040.25</v>
      </c>
      <c r="K202" s="46">
        <v>4187670</v>
      </c>
      <c r="L202" s="25">
        <f t="shared" si="6"/>
        <v>110396.96999999997</v>
      </c>
      <c r="M202" s="24">
        <f t="shared" si="8"/>
        <v>-2489629.75</v>
      </c>
      <c r="N202" s="26">
        <f t="shared" si="7"/>
        <v>-2489629.75</v>
      </c>
    </row>
    <row r="203" spans="1:14" ht="15.75">
      <c r="A203" s="20">
        <v>195</v>
      </c>
      <c r="B203" s="1" t="s">
        <v>18</v>
      </c>
      <c r="C203" s="7" t="s">
        <v>174</v>
      </c>
      <c r="D203" s="1">
        <v>650.7</v>
      </c>
      <c r="E203" s="1">
        <v>621.4</v>
      </c>
      <c r="F203" s="1">
        <v>590.4</v>
      </c>
      <c r="G203" s="1">
        <v>16</v>
      </c>
      <c r="H203" s="87">
        <v>235020.81</v>
      </c>
      <c r="I203" s="23" t="s">
        <v>200</v>
      </c>
      <c r="J203" s="89">
        <v>186338.29</v>
      </c>
      <c r="K203" s="46"/>
      <c r="L203" s="25">
        <f aca="true" t="shared" si="9" ref="L203:L266">H203-J203</f>
        <v>48682.51999999999</v>
      </c>
      <c r="M203" s="24">
        <f t="shared" si="8"/>
        <v>0</v>
      </c>
      <c r="N203" s="26">
        <f aca="true" t="shared" si="10" ref="N203:N266">J203-K203</f>
        <v>186338.29</v>
      </c>
    </row>
    <row r="204" spans="1:14" ht="15.75">
      <c r="A204" s="20">
        <v>196</v>
      </c>
      <c r="B204" s="1" t="s">
        <v>18</v>
      </c>
      <c r="C204" s="7" t="s">
        <v>175</v>
      </c>
      <c r="D204" s="1">
        <v>388.6</v>
      </c>
      <c r="E204" s="1">
        <v>353.3</v>
      </c>
      <c r="F204" s="1">
        <v>353</v>
      </c>
      <c r="G204" s="1">
        <v>8</v>
      </c>
      <c r="H204" s="87">
        <v>116211.65</v>
      </c>
      <c r="I204" s="23" t="s">
        <v>200</v>
      </c>
      <c r="J204" s="89">
        <v>105830.15</v>
      </c>
      <c r="K204" s="46"/>
      <c r="L204" s="25">
        <f t="shared" si="9"/>
        <v>10381.5</v>
      </c>
      <c r="M204" s="24">
        <f aca="true" t="shared" si="11" ref="M204:M267">IF(K204=0,O204,N204)</f>
        <v>0</v>
      </c>
      <c r="N204" s="26">
        <f t="shared" si="10"/>
        <v>105830.15</v>
      </c>
    </row>
    <row r="205" spans="1:14" ht="15.75">
      <c r="A205" s="20">
        <v>197</v>
      </c>
      <c r="B205" s="1" t="s">
        <v>18</v>
      </c>
      <c r="C205" s="7" t="s">
        <v>176</v>
      </c>
      <c r="D205" s="1">
        <v>713.9</v>
      </c>
      <c r="E205" s="1">
        <v>616.7</v>
      </c>
      <c r="F205" s="1">
        <v>616.7</v>
      </c>
      <c r="G205" s="1">
        <v>22</v>
      </c>
      <c r="H205" s="87">
        <v>223004.04</v>
      </c>
      <c r="I205" s="23" t="s">
        <v>200</v>
      </c>
      <c r="J205" s="89">
        <v>213271.21</v>
      </c>
      <c r="K205" s="46">
        <f>672500+445017+61704.1</f>
        <v>1179221.1</v>
      </c>
      <c r="L205" s="25">
        <f t="shared" si="9"/>
        <v>9732.830000000016</v>
      </c>
      <c r="M205" s="24">
        <f t="shared" si="11"/>
        <v>-965949.8900000001</v>
      </c>
      <c r="N205" s="26">
        <f t="shared" si="10"/>
        <v>-965949.8900000001</v>
      </c>
    </row>
    <row r="206" spans="1:14" ht="15.75">
      <c r="A206" s="20">
        <v>198</v>
      </c>
      <c r="B206" s="1" t="s">
        <v>18</v>
      </c>
      <c r="C206" s="7" t="s">
        <v>177</v>
      </c>
      <c r="D206" s="1">
        <v>3920.5</v>
      </c>
      <c r="E206" s="1">
        <v>3019.9</v>
      </c>
      <c r="F206" s="1">
        <v>3525.13</v>
      </c>
      <c r="G206" s="1">
        <v>67</v>
      </c>
      <c r="H206" s="87">
        <v>1300147.25</v>
      </c>
      <c r="I206" s="23" t="s">
        <v>200</v>
      </c>
      <c r="J206" s="89">
        <v>1057939.49</v>
      </c>
      <c r="K206" s="46">
        <v>1831097.86</v>
      </c>
      <c r="L206" s="25">
        <f t="shared" si="9"/>
        <v>242207.76</v>
      </c>
      <c r="M206" s="24">
        <f t="shared" si="11"/>
        <v>-773158.3700000001</v>
      </c>
      <c r="N206" s="26">
        <f t="shared" si="10"/>
        <v>-773158.3700000001</v>
      </c>
    </row>
    <row r="207" spans="1:16" ht="15.75">
      <c r="A207" s="20">
        <v>199</v>
      </c>
      <c r="B207" s="1" t="s">
        <v>18</v>
      </c>
      <c r="C207" s="7" t="s">
        <v>178</v>
      </c>
      <c r="D207" s="1">
        <v>7216.9</v>
      </c>
      <c r="E207" s="1">
        <v>5064.6</v>
      </c>
      <c r="F207" s="1">
        <v>5345.9</v>
      </c>
      <c r="G207" s="1">
        <v>89</v>
      </c>
      <c r="H207" s="87">
        <v>1929846.18</v>
      </c>
      <c r="I207" s="23" t="s">
        <v>200</v>
      </c>
      <c r="J207" s="89">
        <v>1845404</v>
      </c>
      <c r="K207" s="46"/>
      <c r="L207" s="25">
        <f t="shared" si="9"/>
        <v>84442.17999999993</v>
      </c>
      <c r="M207" s="24">
        <f t="shared" si="11"/>
        <v>0</v>
      </c>
      <c r="N207" s="26">
        <f t="shared" si="10"/>
        <v>1845404</v>
      </c>
      <c r="P207" s="5"/>
    </row>
    <row r="208" spans="1:16" s="5" customFormat="1" ht="15.75">
      <c r="A208" s="20">
        <v>200</v>
      </c>
      <c r="B208" s="4" t="s">
        <v>18</v>
      </c>
      <c r="C208" s="54" t="s">
        <v>462</v>
      </c>
      <c r="D208" s="4">
        <v>3382</v>
      </c>
      <c r="E208" s="4">
        <v>3087.47</v>
      </c>
      <c r="F208" s="4">
        <v>3087.47</v>
      </c>
      <c r="G208" s="4">
        <v>70</v>
      </c>
      <c r="H208" s="87">
        <v>1113966.9</v>
      </c>
      <c r="I208" s="29" t="s">
        <v>200</v>
      </c>
      <c r="J208" s="89">
        <v>987025.97</v>
      </c>
      <c r="K208" s="50">
        <v>574940.97</v>
      </c>
      <c r="L208" s="25">
        <f t="shared" si="9"/>
        <v>126940.92999999993</v>
      </c>
      <c r="M208" s="24">
        <f t="shared" si="11"/>
        <v>412085</v>
      </c>
      <c r="N208" s="26">
        <f t="shared" si="10"/>
        <v>412085</v>
      </c>
      <c r="P208" s="3"/>
    </row>
    <row r="209" spans="1:14" ht="15.75">
      <c r="A209" s="20">
        <v>201</v>
      </c>
      <c r="B209" s="1" t="s">
        <v>18</v>
      </c>
      <c r="C209" s="7" t="s">
        <v>179</v>
      </c>
      <c r="D209" s="1">
        <v>4248.2</v>
      </c>
      <c r="E209" s="1">
        <v>3033.1</v>
      </c>
      <c r="F209" s="1">
        <v>2880</v>
      </c>
      <c r="G209" s="1">
        <v>33</v>
      </c>
      <c r="H209" s="87">
        <v>1181363.13</v>
      </c>
      <c r="I209" s="23" t="s">
        <v>200</v>
      </c>
      <c r="J209" s="89">
        <v>972435.1</v>
      </c>
      <c r="K209" s="46"/>
      <c r="L209" s="25">
        <f t="shared" si="9"/>
        <v>208928.0299999999</v>
      </c>
      <c r="M209" s="24">
        <f t="shared" si="11"/>
        <v>0</v>
      </c>
      <c r="N209" s="26">
        <f t="shared" si="10"/>
        <v>972435.1</v>
      </c>
    </row>
    <row r="210" spans="1:14" ht="15.75">
      <c r="A210" s="20">
        <v>202</v>
      </c>
      <c r="B210" s="1" t="s">
        <v>18</v>
      </c>
      <c r="C210" s="7" t="s">
        <v>180</v>
      </c>
      <c r="D210" s="1">
        <v>4066.9</v>
      </c>
      <c r="E210" s="1">
        <v>3223.9</v>
      </c>
      <c r="F210" s="1">
        <v>2603.4</v>
      </c>
      <c r="G210" s="1">
        <v>71</v>
      </c>
      <c r="H210" s="87">
        <v>1163243.84</v>
      </c>
      <c r="I210" s="23" t="s">
        <v>200</v>
      </c>
      <c r="J210" s="89">
        <v>1083172.85</v>
      </c>
      <c r="K210" s="46">
        <v>2727833.69</v>
      </c>
      <c r="L210" s="25">
        <f t="shared" si="9"/>
        <v>80070.98999999999</v>
      </c>
      <c r="M210" s="24">
        <f t="shared" si="11"/>
        <v>-1644660.8399999999</v>
      </c>
      <c r="N210" s="26">
        <f t="shared" si="10"/>
        <v>-1644660.8399999999</v>
      </c>
    </row>
    <row r="211" spans="1:14" ht="15.75">
      <c r="A211" s="20">
        <v>203</v>
      </c>
      <c r="B211" s="1" t="s">
        <v>18</v>
      </c>
      <c r="C211" s="7" t="s">
        <v>181</v>
      </c>
      <c r="D211" s="1">
        <v>4354.3</v>
      </c>
      <c r="E211" s="1">
        <v>3226.9</v>
      </c>
      <c r="F211" s="1">
        <v>3227.8</v>
      </c>
      <c r="G211" s="1">
        <v>70</v>
      </c>
      <c r="H211" s="87">
        <v>1169105.04</v>
      </c>
      <c r="I211" s="23" t="s">
        <v>200</v>
      </c>
      <c r="J211" s="89">
        <v>1043443.31</v>
      </c>
      <c r="K211" s="46"/>
      <c r="L211" s="25">
        <f t="shared" si="9"/>
        <v>125661.72999999998</v>
      </c>
      <c r="M211" s="24">
        <f t="shared" si="11"/>
        <v>0</v>
      </c>
      <c r="N211" s="26">
        <f t="shared" si="10"/>
        <v>1043443.31</v>
      </c>
    </row>
    <row r="212" spans="1:14" ht="15.75">
      <c r="A212" s="20">
        <v>204</v>
      </c>
      <c r="B212" s="1" t="s">
        <v>18</v>
      </c>
      <c r="C212" s="7" t="s">
        <v>182</v>
      </c>
      <c r="D212" s="1">
        <v>377.1</v>
      </c>
      <c r="E212" s="1">
        <v>339.8</v>
      </c>
      <c r="F212" s="1">
        <v>337.7</v>
      </c>
      <c r="G212" s="1">
        <v>8</v>
      </c>
      <c r="H212" s="87">
        <v>121777.97</v>
      </c>
      <c r="I212" s="23" t="s">
        <v>200</v>
      </c>
      <c r="J212" s="89">
        <v>118403.8</v>
      </c>
      <c r="K212" s="46"/>
      <c r="L212" s="25">
        <f t="shared" si="9"/>
        <v>3374.1699999999983</v>
      </c>
      <c r="M212" s="24">
        <f t="shared" si="11"/>
        <v>0</v>
      </c>
      <c r="N212" s="26">
        <f t="shared" si="10"/>
        <v>118403.8</v>
      </c>
    </row>
    <row r="213" spans="1:14" ht="15.75">
      <c r="A213" s="20">
        <v>205</v>
      </c>
      <c r="B213" s="1" t="s">
        <v>18</v>
      </c>
      <c r="C213" s="7" t="s">
        <v>183</v>
      </c>
      <c r="D213" s="1">
        <v>655</v>
      </c>
      <c r="E213" s="1">
        <v>600.8</v>
      </c>
      <c r="F213" s="1">
        <v>597.2</v>
      </c>
      <c r="G213" s="1">
        <v>16</v>
      </c>
      <c r="H213" s="87">
        <v>221865.99</v>
      </c>
      <c r="I213" s="23" t="s">
        <v>200</v>
      </c>
      <c r="J213" s="89">
        <v>134801.12</v>
      </c>
      <c r="K213" s="46"/>
      <c r="L213" s="25">
        <f t="shared" si="9"/>
        <v>87064.87</v>
      </c>
      <c r="M213" s="24">
        <f t="shared" si="11"/>
        <v>0</v>
      </c>
      <c r="N213" s="26">
        <f t="shared" si="10"/>
        <v>134801.12</v>
      </c>
    </row>
    <row r="214" spans="1:14" ht="15.75">
      <c r="A214" s="20">
        <v>206</v>
      </c>
      <c r="B214" s="1" t="s">
        <v>18</v>
      </c>
      <c r="C214" s="7" t="s">
        <v>184</v>
      </c>
      <c r="D214" s="1">
        <v>4295.5</v>
      </c>
      <c r="E214" s="1">
        <v>3289</v>
      </c>
      <c r="F214" s="1">
        <v>3289.1</v>
      </c>
      <c r="G214" s="1">
        <v>70</v>
      </c>
      <c r="H214" s="87">
        <v>1185082.2</v>
      </c>
      <c r="I214" s="23" t="s">
        <v>200</v>
      </c>
      <c r="J214" s="89">
        <v>1198357.7</v>
      </c>
      <c r="K214" s="46">
        <v>540276.9</v>
      </c>
      <c r="L214" s="25">
        <f t="shared" si="9"/>
        <v>-13275.5</v>
      </c>
      <c r="M214" s="24">
        <f t="shared" si="11"/>
        <v>658080.7999999999</v>
      </c>
      <c r="N214" s="26">
        <f t="shared" si="10"/>
        <v>658080.7999999999</v>
      </c>
    </row>
    <row r="215" spans="1:14" ht="15.75">
      <c r="A215" s="20">
        <v>207</v>
      </c>
      <c r="B215" s="1" t="s">
        <v>18</v>
      </c>
      <c r="C215" s="7" t="s">
        <v>185</v>
      </c>
      <c r="D215" s="1">
        <v>4330.1</v>
      </c>
      <c r="E215" s="1">
        <v>3313.6</v>
      </c>
      <c r="F215" s="1">
        <v>3310.4</v>
      </c>
      <c r="G215" s="1">
        <v>70</v>
      </c>
      <c r="H215" s="87">
        <v>1194419.78</v>
      </c>
      <c r="I215" s="23" t="s">
        <v>200</v>
      </c>
      <c r="J215" s="89">
        <v>1161098.11</v>
      </c>
      <c r="K215" s="46">
        <v>861016.68</v>
      </c>
      <c r="L215" s="25">
        <f t="shared" si="9"/>
        <v>33321.669999999925</v>
      </c>
      <c r="M215" s="24">
        <f t="shared" si="11"/>
        <v>300081.43000000005</v>
      </c>
      <c r="N215" s="26">
        <f t="shared" si="10"/>
        <v>300081.43000000005</v>
      </c>
    </row>
    <row r="216" spans="1:14" ht="15.75">
      <c r="A216" s="20">
        <v>208</v>
      </c>
      <c r="B216" s="1" t="s">
        <v>18</v>
      </c>
      <c r="C216" s="7" t="s">
        <v>186</v>
      </c>
      <c r="D216" s="1">
        <v>561.3</v>
      </c>
      <c r="E216" s="1">
        <v>512.1</v>
      </c>
      <c r="F216" s="1">
        <v>452.5</v>
      </c>
      <c r="G216" s="1">
        <v>16</v>
      </c>
      <c r="H216" s="87">
        <v>186273.83</v>
      </c>
      <c r="I216" s="23" t="s">
        <v>200</v>
      </c>
      <c r="J216" s="89">
        <v>172740.54</v>
      </c>
      <c r="K216" s="46">
        <v>955378.56</v>
      </c>
      <c r="L216" s="25">
        <f t="shared" si="9"/>
        <v>13533.289999999979</v>
      </c>
      <c r="M216" s="24">
        <f t="shared" si="11"/>
        <v>-782638.02</v>
      </c>
      <c r="N216" s="26">
        <f t="shared" si="10"/>
        <v>-782638.02</v>
      </c>
    </row>
    <row r="217" spans="1:14" ht="15.75">
      <c r="A217" s="20">
        <v>209</v>
      </c>
      <c r="B217" s="1" t="s">
        <v>18</v>
      </c>
      <c r="C217" s="7" t="s">
        <v>187</v>
      </c>
      <c r="D217" s="1">
        <v>3872.8</v>
      </c>
      <c r="E217" s="1">
        <v>2982.2</v>
      </c>
      <c r="F217" s="1">
        <v>2983.6</v>
      </c>
      <c r="G217" s="1">
        <v>60</v>
      </c>
      <c r="H217" s="87">
        <v>1075142.9</v>
      </c>
      <c r="I217" s="23" t="s">
        <v>200</v>
      </c>
      <c r="J217" s="89">
        <v>1092901.75</v>
      </c>
      <c r="K217" s="46">
        <v>3622782.34</v>
      </c>
      <c r="L217" s="25">
        <f t="shared" si="9"/>
        <v>-17758.850000000093</v>
      </c>
      <c r="M217" s="24">
        <f t="shared" si="11"/>
        <v>-2529880.59</v>
      </c>
      <c r="N217" s="26">
        <f t="shared" si="10"/>
        <v>-2529880.59</v>
      </c>
    </row>
    <row r="218" spans="1:14" ht="15.75">
      <c r="A218" s="20">
        <v>210</v>
      </c>
      <c r="B218" s="1" t="s">
        <v>18</v>
      </c>
      <c r="C218" s="7" t="s">
        <v>188</v>
      </c>
      <c r="D218" s="1">
        <v>4883.9</v>
      </c>
      <c r="E218" s="1">
        <v>3605.8</v>
      </c>
      <c r="F218" s="1">
        <v>3400</v>
      </c>
      <c r="G218" s="1">
        <v>60</v>
      </c>
      <c r="H218" s="87">
        <v>1300335.75</v>
      </c>
      <c r="I218" s="23" t="s">
        <v>200</v>
      </c>
      <c r="J218" s="89">
        <v>1164301.43</v>
      </c>
      <c r="K218" s="46"/>
      <c r="L218" s="25">
        <f t="shared" si="9"/>
        <v>136034.32000000007</v>
      </c>
      <c r="M218" s="24">
        <f t="shared" si="11"/>
        <v>0</v>
      </c>
      <c r="N218" s="26">
        <f t="shared" si="10"/>
        <v>1164301.43</v>
      </c>
    </row>
    <row r="219" spans="1:14" ht="15.75">
      <c r="A219" s="20">
        <v>211</v>
      </c>
      <c r="B219" s="1" t="s">
        <v>18</v>
      </c>
      <c r="C219" s="7" t="s">
        <v>189</v>
      </c>
      <c r="D219" s="1">
        <v>5422.15</v>
      </c>
      <c r="E219" s="1">
        <v>3159.3</v>
      </c>
      <c r="F219" s="1">
        <v>3176.67</v>
      </c>
      <c r="G219" s="1">
        <v>149</v>
      </c>
      <c r="H219" s="87">
        <v>1151381.66</v>
      </c>
      <c r="I219" s="23" t="s">
        <v>200</v>
      </c>
      <c r="J219" s="89">
        <v>874417.02</v>
      </c>
      <c r="K219" s="46">
        <f>207689.9+1000000+2930195.34</f>
        <v>4137885.2399999998</v>
      </c>
      <c r="L219" s="25">
        <f t="shared" si="9"/>
        <v>276964.6399999999</v>
      </c>
      <c r="M219" s="24">
        <f t="shared" si="11"/>
        <v>-3263468.2199999997</v>
      </c>
      <c r="N219" s="26">
        <f t="shared" si="10"/>
        <v>-3263468.2199999997</v>
      </c>
    </row>
    <row r="220" spans="1:14" ht="15.75">
      <c r="A220" s="20">
        <v>212</v>
      </c>
      <c r="B220" s="1" t="s">
        <v>18</v>
      </c>
      <c r="C220" s="7" t="s">
        <v>190</v>
      </c>
      <c r="D220" s="1">
        <v>273.4</v>
      </c>
      <c r="E220" s="1">
        <v>237.4</v>
      </c>
      <c r="F220" s="1">
        <v>227.7</v>
      </c>
      <c r="G220" s="1">
        <v>9</v>
      </c>
      <c r="H220" s="87">
        <v>78154.52</v>
      </c>
      <c r="I220" s="23" t="s">
        <v>200</v>
      </c>
      <c r="J220" s="89">
        <v>78494.27</v>
      </c>
      <c r="K220" s="46"/>
      <c r="L220" s="25">
        <f t="shared" si="9"/>
        <v>-339.75</v>
      </c>
      <c r="M220" s="24">
        <f t="shared" si="11"/>
        <v>0</v>
      </c>
      <c r="N220" s="26">
        <f t="shared" si="10"/>
        <v>78494.27</v>
      </c>
    </row>
    <row r="221" spans="1:14" ht="15.75">
      <c r="A221" s="20">
        <v>213</v>
      </c>
      <c r="B221" s="1" t="s">
        <v>18</v>
      </c>
      <c r="C221" s="7" t="s">
        <v>191</v>
      </c>
      <c r="D221" s="1">
        <v>1410.5</v>
      </c>
      <c r="E221" s="1">
        <v>875.06</v>
      </c>
      <c r="F221" s="1">
        <v>875.06</v>
      </c>
      <c r="G221" s="1">
        <v>22</v>
      </c>
      <c r="H221" s="87">
        <v>317985.07</v>
      </c>
      <c r="I221" s="23" t="s">
        <v>200</v>
      </c>
      <c r="J221" s="89">
        <v>327568.21</v>
      </c>
      <c r="K221" s="46"/>
      <c r="L221" s="25">
        <f t="shared" si="9"/>
        <v>-9583.140000000014</v>
      </c>
      <c r="M221" s="24">
        <f t="shared" si="11"/>
        <v>0</v>
      </c>
      <c r="N221" s="26">
        <f t="shared" si="10"/>
        <v>327568.21</v>
      </c>
    </row>
    <row r="222" spans="1:14" ht="15.75">
      <c r="A222" s="20">
        <v>214</v>
      </c>
      <c r="B222" s="1" t="s">
        <v>18</v>
      </c>
      <c r="C222" s="7" t="s">
        <v>192</v>
      </c>
      <c r="D222" s="1">
        <v>4865.2</v>
      </c>
      <c r="E222" s="1">
        <v>3572.9</v>
      </c>
      <c r="F222" s="1">
        <v>3571.9</v>
      </c>
      <c r="G222" s="1">
        <v>69</v>
      </c>
      <c r="H222" s="87">
        <v>1287732.3</v>
      </c>
      <c r="I222" s="23" t="s">
        <v>200</v>
      </c>
      <c r="J222" s="89">
        <v>1296940.04</v>
      </c>
      <c r="K222" s="46">
        <v>735840.84</v>
      </c>
      <c r="L222" s="25">
        <f t="shared" si="9"/>
        <v>-9207.73999999999</v>
      </c>
      <c r="M222" s="24">
        <f t="shared" si="11"/>
        <v>561099.2000000001</v>
      </c>
      <c r="N222" s="26">
        <f t="shared" si="10"/>
        <v>561099.2000000001</v>
      </c>
    </row>
    <row r="223" spans="1:14" s="52" customFormat="1" ht="15.75">
      <c r="A223" s="51">
        <v>215</v>
      </c>
      <c r="B223" s="57" t="s">
        <v>18</v>
      </c>
      <c r="C223" s="56" t="s">
        <v>402</v>
      </c>
      <c r="D223" s="57">
        <v>6166</v>
      </c>
      <c r="E223" s="57">
        <v>4546.5</v>
      </c>
      <c r="F223" s="57">
        <v>4459.9</v>
      </c>
      <c r="G223" s="57">
        <v>91</v>
      </c>
      <c r="H223" s="82"/>
      <c r="I223" s="58" t="s">
        <v>469</v>
      </c>
      <c r="J223" s="59"/>
      <c r="K223" s="60"/>
      <c r="L223" s="95">
        <f t="shared" si="9"/>
        <v>0</v>
      </c>
      <c r="M223" s="96">
        <f t="shared" si="11"/>
        <v>0</v>
      </c>
      <c r="N223" s="97">
        <f t="shared" si="10"/>
        <v>0</v>
      </c>
    </row>
    <row r="224" spans="1:14" ht="15.75">
      <c r="A224" s="20">
        <v>216</v>
      </c>
      <c r="B224" s="1" t="s">
        <v>18</v>
      </c>
      <c r="C224" s="7" t="s">
        <v>193</v>
      </c>
      <c r="D224" s="1">
        <v>293.8</v>
      </c>
      <c r="E224" s="1">
        <v>258.8</v>
      </c>
      <c r="F224" s="1">
        <v>258.8</v>
      </c>
      <c r="G224" s="1">
        <v>8</v>
      </c>
      <c r="H224" s="87">
        <v>85199.81</v>
      </c>
      <c r="I224" s="23" t="s">
        <v>200</v>
      </c>
      <c r="J224" s="89">
        <v>80317.9</v>
      </c>
      <c r="K224" s="46"/>
      <c r="L224" s="25">
        <f t="shared" si="9"/>
        <v>4881.9100000000035</v>
      </c>
      <c r="M224" s="24">
        <f t="shared" si="11"/>
        <v>0</v>
      </c>
      <c r="N224" s="26">
        <f t="shared" si="10"/>
        <v>80317.9</v>
      </c>
    </row>
    <row r="225" spans="1:14" ht="15.75">
      <c r="A225" s="20">
        <v>217</v>
      </c>
      <c r="B225" s="1" t="s">
        <v>18</v>
      </c>
      <c r="C225" s="7" t="s">
        <v>194</v>
      </c>
      <c r="D225" s="1">
        <v>1185</v>
      </c>
      <c r="E225" s="1">
        <v>1078.8</v>
      </c>
      <c r="F225" s="1">
        <v>1078.1</v>
      </c>
      <c r="G225" s="1">
        <v>36</v>
      </c>
      <c r="H225" s="87">
        <v>388773.87</v>
      </c>
      <c r="I225" s="23" t="s">
        <v>200</v>
      </c>
      <c r="J225" s="89">
        <v>357334.19</v>
      </c>
      <c r="K225" s="46"/>
      <c r="L225" s="25">
        <f t="shared" si="9"/>
        <v>31439.679999999993</v>
      </c>
      <c r="M225" s="24">
        <f t="shared" si="11"/>
        <v>0</v>
      </c>
      <c r="N225" s="26">
        <f t="shared" si="10"/>
        <v>357334.19</v>
      </c>
    </row>
    <row r="226" spans="1:14" ht="15.75">
      <c r="A226" s="20">
        <v>218</v>
      </c>
      <c r="B226" s="1" t="s">
        <v>18</v>
      </c>
      <c r="C226" s="7" t="s">
        <v>195</v>
      </c>
      <c r="D226" s="1">
        <v>4342.5</v>
      </c>
      <c r="E226" s="1">
        <v>3333.7</v>
      </c>
      <c r="F226" s="1">
        <v>3333.2</v>
      </c>
      <c r="G226" s="1">
        <v>70</v>
      </c>
      <c r="H226" s="87">
        <v>1201955.88</v>
      </c>
      <c r="I226" s="23" t="s">
        <v>200</v>
      </c>
      <c r="J226" s="89">
        <v>1205461.73</v>
      </c>
      <c r="K226" s="46">
        <v>517999</v>
      </c>
      <c r="L226" s="25">
        <f t="shared" si="9"/>
        <v>-3505.850000000093</v>
      </c>
      <c r="M226" s="24">
        <f t="shared" si="11"/>
        <v>687462.73</v>
      </c>
      <c r="N226" s="26">
        <f t="shared" si="10"/>
        <v>687462.73</v>
      </c>
    </row>
    <row r="227" spans="1:14" ht="15.75">
      <c r="A227" s="20">
        <v>219</v>
      </c>
      <c r="B227" s="1" t="s">
        <v>18</v>
      </c>
      <c r="C227" s="7" t="s">
        <v>196</v>
      </c>
      <c r="D227" s="1">
        <v>4886.1</v>
      </c>
      <c r="E227" s="1">
        <v>665</v>
      </c>
      <c r="F227" s="1" t="s">
        <v>463</v>
      </c>
      <c r="G227" s="1">
        <v>70</v>
      </c>
      <c r="H227" s="87">
        <v>1359653.33</v>
      </c>
      <c r="I227" s="23" t="s">
        <v>200</v>
      </c>
      <c r="J227" s="89">
        <v>1331485.69</v>
      </c>
      <c r="K227" s="46">
        <v>1692429.54</v>
      </c>
      <c r="L227" s="25">
        <f t="shared" si="9"/>
        <v>28167.64000000013</v>
      </c>
      <c r="M227" s="24">
        <f t="shared" si="11"/>
        <v>-360943.8500000001</v>
      </c>
      <c r="N227" s="26">
        <f t="shared" si="10"/>
        <v>-360943.8500000001</v>
      </c>
    </row>
    <row r="228" spans="1:14" ht="15.75">
      <c r="A228" s="20">
        <v>220</v>
      </c>
      <c r="B228" s="1" t="s">
        <v>18</v>
      </c>
      <c r="C228" s="7" t="s">
        <v>197</v>
      </c>
      <c r="D228" s="1">
        <v>4654.8</v>
      </c>
      <c r="E228" s="1">
        <v>3667.3</v>
      </c>
      <c r="F228" s="1">
        <v>3615.6</v>
      </c>
      <c r="G228" s="1">
        <v>54</v>
      </c>
      <c r="H228" s="87">
        <v>1320778.6</v>
      </c>
      <c r="I228" s="23" t="s">
        <v>200</v>
      </c>
      <c r="J228" s="89">
        <v>1289872.72</v>
      </c>
      <c r="K228" s="46">
        <v>2561118</v>
      </c>
      <c r="L228" s="25">
        <f t="shared" si="9"/>
        <v>30905.88000000012</v>
      </c>
      <c r="M228" s="24">
        <f t="shared" si="11"/>
        <v>-1271245.28</v>
      </c>
      <c r="N228" s="26">
        <f t="shared" si="10"/>
        <v>-1271245.28</v>
      </c>
    </row>
    <row r="229" spans="1:14" ht="15.75">
      <c r="A229" s="20">
        <v>221</v>
      </c>
      <c r="B229" s="1" t="s">
        <v>18</v>
      </c>
      <c r="C229" s="7" t="s">
        <v>198</v>
      </c>
      <c r="D229" s="1">
        <v>1865.1</v>
      </c>
      <c r="E229" s="1">
        <v>1373</v>
      </c>
      <c r="F229" s="1">
        <v>1373.1</v>
      </c>
      <c r="G229" s="1">
        <v>28</v>
      </c>
      <c r="H229" s="87">
        <v>495490.8</v>
      </c>
      <c r="I229" s="23" t="s">
        <v>200</v>
      </c>
      <c r="J229" s="89">
        <v>464357.34</v>
      </c>
      <c r="K229" s="46"/>
      <c r="L229" s="25">
        <f t="shared" si="9"/>
        <v>31133.459999999963</v>
      </c>
      <c r="M229" s="24">
        <f t="shared" si="11"/>
        <v>0</v>
      </c>
      <c r="N229" s="26">
        <f t="shared" si="10"/>
        <v>464357.34</v>
      </c>
    </row>
    <row r="230" spans="1:14" ht="15.75">
      <c r="A230" s="20">
        <v>222</v>
      </c>
      <c r="B230" s="1" t="s">
        <v>18</v>
      </c>
      <c r="C230" s="7" t="s">
        <v>199</v>
      </c>
      <c r="D230" s="1">
        <v>12780.7</v>
      </c>
      <c r="E230" s="1">
        <v>8871.1</v>
      </c>
      <c r="F230" s="1">
        <v>2961.7</v>
      </c>
      <c r="G230" s="1">
        <v>140</v>
      </c>
      <c r="H230" s="87">
        <v>3199016.04</v>
      </c>
      <c r="I230" s="23" t="s">
        <v>200</v>
      </c>
      <c r="J230" s="89">
        <v>3022968.49</v>
      </c>
      <c r="K230" s="46"/>
      <c r="L230" s="25">
        <f t="shared" si="9"/>
        <v>176047.5499999998</v>
      </c>
      <c r="M230" s="24">
        <f t="shared" si="11"/>
        <v>0</v>
      </c>
      <c r="N230" s="26">
        <f t="shared" si="10"/>
        <v>3022968.49</v>
      </c>
    </row>
    <row r="231" spans="1:14" s="52" customFormat="1" ht="15.75">
      <c r="A231" s="51">
        <v>223</v>
      </c>
      <c r="B231" s="57" t="s">
        <v>18</v>
      </c>
      <c r="C231" s="56" t="s">
        <v>401</v>
      </c>
      <c r="D231" s="57">
        <v>3987</v>
      </c>
      <c r="E231" s="57">
        <v>2804.3</v>
      </c>
      <c r="F231" s="57">
        <v>2804.3</v>
      </c>
      <c r="G231" s="57">
        <v>40</v>
      </c>
      <c r="H231" s="82"/>
      <c r="I231" s="58"/>
      <c r="J231" s="59"/>
      <c r="K231" s="60"/>
      <c r="L231" s="95">
        <f t="shared" si="9"/>
        <v>0</v>
      </c>
      <c r="M231" s="96">
        <f t="shared" si="11"/>
        <v>0</v>
      </c>
      <c r="N231" s="97">
        <f t="shared" si="10"/>
        <v>0</v>
      </c>
    </row>
    <row r="232" spans="1:14" ht="15.75">
      <c r="A232" s="20">
        <v>224</v>
      </c>
      <c r="B232" s="1" t="s">
        <v>296</v>
      </c>
      <c r="C232" s="7" t="s">
        <v>202</v>
      </c>
      <c r="D232" s="1">
        <v>424.6</v>
      </c>
      <c r="E232" s="1">
        <v>424.6</v>
      </c>
      <c r="F232" s="1">
        <v>246.6</v>
      </c>
      <c r="G232" s="1">
        <v>8</v>
      </c>
      <c r="H232" s="87">
        <v>138813.83</v>
      </c>
      <c r="I232" s="23" t="s">
        <v>201</v>
      </c>
      <c r="J232" s="89">
        <v>113467.9</v>
      </c>
      <c r="K232" s="46"/>
      <c r="L232" s="25">
        <f t="shared" si="9"/>
        <v>25345.929999999993</v>
      </c>
      <c r="M232" s="24">
        <f t="shared" si="11"/>
        <v>0</v>
      </c>
      <c r="N232" s="26">
        <f t="shared" si="10"/>
        <v>113467.9</v>
      </c>
    </row>
    <row r="233" spans="1:14" ht="15.75">
      <c r="A233" s="20">
        <v>225</v>
      </c>
      <c r="B233" s="1" t="s">
        <v>296</v>
      </c>
      <c r="C233" s="7" t="s">
        <v>203</v>
      </c>
      <c r="D233" s="1">
        <v>409.9</v>
      </c>
      <c r="E233" s="1">
        <v>409.9</v>
      </c>
      <c r="F233" s="1">
        <v>375.6</v>
      </c>
      <c r="G233" s="1">
        <v>8</v>
      </c>
      <c r="H233" s="87">
        <v>135625.38</v>
      </c>
      <c r="I233" s="23" t="s">
        <v>201</v>
      </c>
      <c r="J233" s="89">
        <v>124137.69</v>
      </c>
      <c r="K233" s="46"/>
      <c r="L233" s="25">
        <f t="shared" si="9"/>
        <v>11487.690000000002</v>
      </c>
      <c r="M233" s="24">
        <f t="shared" si="11"/>
        <v>0</v>
      </c>
      <c r="N233" s="26">
        <f t="shared" si="10"/>
        <v>124137.69</v>
      </c>
    </row>
    <row r="234" spans="1:14" ht="15.75">
      <c r="A234" s="20">
        <v>226</v>
      </c>
      <c r="B234" s="1" t="s">
        <v>296</v>
      </c>
      <c r="C234" s="7" t="s">
        <v>204</v>
      </c>
      <c r="D234" s="1">
        <v>679.9</v>
      </c>
      <c r="E234" s="1">
        <v>679.9</v>
      </c>
      <c r="F234" s="1">
        <v>593</v>
      </c>
      <c r="G234" s="1">
        <v>16</v>
      </c>
      <c r="H234" s="87">
        <v>142943.01</v>
      </c>
      <c r="I234" s="23" t="s">
        <v>201</v>
      </c>
      <c r="J234" s="89">
        <v>104868.15</v>
      </c>
      <c r="K234" s="46"/>
      <c r="L234" s="25">
        <f t="shared" si="9"/>
        <v>38074.860000000015</v>
      </c>
      <c r="M234" s="24">
        <f t="shared" si="11"/>
        <v>0</v>
      </c>
      <c r="N234" s="26">
        <f t="shared" si="10"/>
        <v>104868.15</v>
      </c>
    </row>
    <row r="235" spans="1:14" ht="15.75">
      <c r="A235" s="20">
        <v>227</v>
      </c>
      <c r="B235" s="1" t="s">
        <v>296</v>
      </c>
      <c r="C235" s="7" t="s">
        <v>442</v>
      </c>
      <c r="D235" s="1">
        <v>1524.2</v>
      </c>
      <c r="E235" s="1">
        <v>1111.6</v>
      </c>
      <c r="F235" s="1">
        <v>1111.6</v>
      </c>
      <c r="G235" s="1">
        <v>28</v>
      </c>
      <c r="H235" s="87">
        <v>290550.46</v>
      </c>
      <c r="I235" s="23" t="s">
        <v>201</v>
      </c>
      <c r="J235" s="89">
        <v>226366.55</v>
      </c>
      <c r="K235" s="46"/>
      <c r="L235" s="25">
        <f t="shared" si="9"/>
        <v>64183.91000000003</v>
      </c>
      <c r="M235" s="24">
        <f t="shared" si="11"/>
        <v>0</v>
      </c>
      <c r="N235" s="26">
        <f t="shared" si="10"/>
        <v>226366.55</v>
      </c>
    </row>
    <row r="236" spans="1:14" ht="15.75">
      <c r="A236" s="20">
        <v>228</v>
      </c>
      <c r="B236" s="1" t="s">
        <v>296</v>
      </c>
      <c r="C236" s="7" t="s">
        <v>205</v>
      </c>
      <c r="D236" s="1">
        <v>435.4</v>
      </c>
      <c r="E236" s="1">
        <v>435.4</v>
      </c>
      <c r="F236" s="1">
        <v>407.2</v>
      </c>
      <c r="G236" s="1">
        <v>8</v>
      </c>
      <c r="H236" s="87">
        <v>145362.44</v>
      </c>
      <c r="I236" s="23" t="s">
        <v>201</v>
      </c>
      <c r="J236" s="89">
        <v>137228.72</v>
      </c>
      <c r="K236" s="46"/>
      <c r="L236" s="25">
        <f t="shared" si="9"/>
        <v>8133.720000000001</v>
      </c>
      <c r="M236" s="24">
        <f t="shared" si="11"/>
        <v>0</v>
      </c>
      <c r="N236" s="26">
        <f t="shared" si="10"/>
        <v>137228.72</v>
      </c>
    </row>
    <row r="237" spans="1:14" ht="15.75">
      <c r="A237" s="20">
        <v>229</v>
      </c>
      <c r="B237" s="1" t="s">
        <v>296</v>
      </c>
      <c r="C237" s="7" t="s">
        <v>206</v>
      </c>
      <c r="D237" s="1">
        <v>784.6</v>
      </c>
      <c r="E237" s="1">
        <v>784.6</v>
      </c>
      <c r="F237" s="1">
        <v>649.7</v>
      </c>
      <c r="G237" s="1">
        <v>16</v>
      </c>
      <c r="H237" s="87">
        <v>260829.31</v>
      </c>
      <c r="I237" s="23" t="s">
        <v>201</v>
      </c>
      <c r="J237" s="89">
        <v>251678.91</v>
      </c>
      <c r="K237" s="46">
        <v>457648.69</v>
      </c>
      <c r="L237" s="25">
        <f t="shared" si="9"/>
        <v>9150.399999999994</v>
      </c>
      <c r="M237" s="24">
        <f t="shared" si="11"/>
        <v>-205969.78</v>
      </c>
      <c r="N237" s="26">
        <f t="shared" si="10"/>
        <v>-205969.78</v>
      </c>
    </row>
    <row r="238" spans="1:14" ht="15.75">
      <c r="A238" s="20">
        <v>230</v>
      </c>
      <c r="B238" s="1" t="s">
        <v>296</v>
      </c>
      <c r="C238" s="7" t="s">
        <v>207</v>
      </c>
      <c r="D238" s="1">
        <v>1294.3</v>
      </c>
      <c r="E238" s="1">
        <v>1294.3</v>
      </c>
      <c r="F238" s="1">
        <v>1135.8</v>
      </c>
      <c r="G238" s="1">
        <v>24</v>
      </c>
      <c r="H238" s="87">
        <v>409581.69</v>
      </c>
      <c r="I238" s="23" t="s">
        <v>201</v>
      </c>
      <c r="J238" s="89">
        <v>394402.79</v>
      </c>
      <c r="K238" s="46">
        <v>2098056.53</v>
      </c>
      <c r="L238" s="25">
        <f t="shared" si="9"/>
        <v>15178.900000000023</v>
      </c>
      <c r="M238" s="24">
        <f t="shared" si="11"/>
        <v>-1703653.7399999998</v>
      </c>
      <c r="N238" s="26">
        <f t="shared" si="10"/>
        <v>-1703653.7399999998</v>
      </c>
    </row>
    <row r="239" spans="1:14" ht="15.75">
      <c r="A239" s="20">
        <v>231</v>
      </c>
      <c r="B239" s="1" t="s">
        <v>296</v>
      </c>
      <c r="C239" s="7" t="s">
        <v>208</v>
      </c>
      <c r="D239" s="1">
        <v>791.6</v>
      </c>
      <c r="E239" s="1">
        <v>791.6</v>
      </c>
      <c r="F239" s="1">
        <v>667.39</v>
      </c>
      <c r="G239" s="1">
        <v>16</v>
      </c>
      <c r="H239" s="87">
        <v>262159.71</v>
      </c>
      <c r="I239" s="23" t="s">
        <v>201</v>
      </c>
      <c r="J239" s="89">
        <v>248475.63</v>
      </c>
      <c r="K239" s="46"/>
      <c r="L239" s="25">
        <f t="shared" si="9"/>
        <v>13684.080000000016</v>
      </c>
      <c r="M239" s="24">
        <f t="shared" si="11"/>
        <v>0</v>
      </c>
      <c r="N239" s="26">
        <f t="shared" si="10"/>
        <v>248475.63</v>
      </c>
    </row>
    <row r="240" spans="1:14" ht="15.75">
      <c r="A240" s="20">
        <v>232</v>
      </c>
      <c r="B240" s="1" t="s">
        <v>296</v>
      </c>
      <c r="C240" s="7" t="s">
        <v>209</v>
      </c>
      <c r="D240" s="1">
        <v>1464.8</v>
      </c>
      <c r="E240" s="1">
        <v>1464.8</v>
      </c>
      <c r="F240" s="1">
        <v>1334.62</v>
      </c>
      <c r="G240" s="1">
        <v>24</v>
      </c>
      <c r="H240" s="87">
        <v>481205.46</v>
      </c>
      <c r="I240" s="23" t="s">
        <v>201</v>
      </c>
      <c r="J240" s="89">
        <v>437900.65</v>
      </c>
      <c r="K240" s="46">
        <v>1926325.49</v>
      </c>
      <c r="L240" s="25">
        <f t="shared" si="9"/>
        <v>43304.81</v>
      </c>
      <c r="M240" s="24">
        <f t="shared" si="11"/>
        <v>-1488424.8399999999</v>
      </c>
      <c r="N240" s="26">
        <f t="shared" si="10"/>
        <v>-1488424.8399999999</v>
      </c>
    </row>
    <row r="241" spans="1:14" ht="15.75">
      <c r="A241" s="20">
        <v>233</v>
      </c>
      <c r="B241" s="1" t="s">
        <v>296</v>
      </c>
      <c r="C241" s="7" t="s">
        <v>210</v>
      </c>
      <c r="D241" s="1">
        <v>2004.8</v>
      </c>
      <c r="E241" s="1">
        <v>2004.8</v>
      </c>
      <c r="F241" s="1">
        <v>1800.6</v>
      </c>
      <c r="G241" s="1">
        <v>33</v>
      </c>
      <c r="H241" s="87">
        <v>632610.95</v>
      </c>
      <c r="I241" s="23" t="s">
        <v>201</v>
      </c>
      <c r="J241" s="89">
        <v>596061.84</v>
      </c>
      <c r="K241" s="46">
        <v>1412981.44</v>
      </c>
      <c r="L241" s="25">
        <f t="shared" si="9"/>
        <v>36549.109999999986</v>
      </c>
      <c r="M241" s="24">
        <f t="shared" si="11"/>
        <v>-816919.6</v>
      </c>
      <c r="N241" s="26">
        <f t="shared" si="10"/>
        <v>-816919.6</v>
      </c>
    </row>
    <row r="242" spans="1:14" ht="15.75">
      <c r="A242" s="20">
        <v>234</v>
      </c>
      <c r="B242" s="1" t="s">
        <v>296</v>
      </c>
      <c r="C242" s="7" t="s">
        <v>211</v>
      </c>
      <c r="D242" s="1">
        <v>2947</v>
      </c>
      <c r="E242" s="1">
        <v>2947</v>
      </c>
      <c r="F242" s="1">
        <v>2625.4</v>
      </c>
      <c r="G242" s="1">
        <v>59</v>
      </c>
      <c r="H242" s="87">
        <v>945807.24</v>
      </c>
      <c r="I242" s="23" t="s">
        <v>201</v>
      </c>
      <c r="J242" s="89">
        <v>890574.36</v>
      </c>
      <c r="K242" s="46">
        <v>92711</v>
      </c>
      <c r="L242" s="25">
        <f t="shared" si="9"/>
        <v>55232.880000000005</v>
      </c>
      <c r="M242" s="24">
        <f t="shared" si="11"/>
        <v>797863.36</v>
      </c>
      <c r="N242" s="26">
        <f t="shared" si="10"/>
        <v>797863.36</v>
      </c>
    </row>
    <row r="243" spans="1:14" ht="15.75">
      <c r="A243" s="20">
        <v>235</v>
      </c>
      <c r="B243" s="1" t="s">
        <v>296</v>
      </c>
      <c r="C243" s="7" t="s">
        <v>212</v>
      </c>
      <c r="D243" s="1">
        <v>2104</v>
      </c>
      <c r="E243" s="1">
        <v>2104</v>
      </c>
      <c r="F243" s="1">
        <v>1904</v>
      </c>
      <c r="G243" s="1">
        <v>38</v>
      </c>
      <c r="H243" s="87">
        <v>686601.8</v>
      </c>
      <c r="I243" s="23" t="s">
        <v>201</v>
      </c>
      <c r="J243" s="89">
        <v>524152.14</v>
      </c>
      <c r="K243" s="46"/>
      <c r="L243" s="25">
        <f t="shared" si="9"/>
        <v>162449.66000000003</v>
      </c>
      <c r="M243" s="24">
        <f t="shared" si="11"/>
        <v>0</v>
      </c>
      <c r="N243" s="26">
        <f t="shared" si="10"/>
        <v>524152.14</v>
      </c>
    </row>
    <row r="244" spans="1:14" ht="15.75">
      <c r="A244" s="20">
        <v>236</v>
      </c>
      <c r="B244" s="1" t="s">
        <v>296</v>
      </c>
      <c r="C244" s="7" t="s">
        <v>213</v>
      </c>
      <c r="D244" s="1">
        <v>3003</v>
      </c>
      <c r="E244" s="1">
        <v>3003</v>
      </c>
      <c r="F244" s="1">
        <v>2593.03</v>
      </c>
      <c r="G244" s="1">
        <v>59</v>
      </c>
      <c r="H244" s="87">
        <v>944693.08</v>
      </c>
      <c r="I244" s="23" t="s">
        <v>201</v>
      </c>
      <c r="J244" s="89">
        <v>853752.89</v>
      </c>
      <c r="K244" s="46"/>
      <c r="L244" s="25">
        <f t="shared" si="9"/>
        <v>90940.18999999994</v>
      </c>
      <c r="M244" s="24">
        <f t="shared" si="11"/>
        <v>0</v>
      </c>
      <c r="N244" s="26">
        <f t="shared" si="10"/>
        <v>853752.89</v>
      </c>
    </row>
    <row r="245" spans="1:14" ht="15.75">
      <c r="A245" s="20">
        <v>237</v>
      </c>
      <c r="B245" s="1" t="s">
        <v>296</v>
      </c>
      <c r="C245" s="7" t="s">
        <v>443</v>
      </c>
      <c r="D245" s="1">
        <v>3736.4</v>
      </c>
      <c r="E245" s="1">
        <v>2858.5</v>
      </c>
      <c r="F245" s="1">
        <v>2858.5</v>
      </c>
      <c r="G245" s="1">
        <v>70</v>
      </c>
      <c r="H245" s="87">
        <v>850879.65</v>
      </c>
      <c r="I245" s="23" t="s">
        <v>201</v>
      </c>
      <c r="J245" s="89">
        <v>575817.61</v>
      </c>
      <c r="K245" s="46"/>
      <c r="L245" s="25">
        <f t="shared" si="9"/>
        <v>275062.04000000004</v>
      </c>
      <c r="M245" s="24">
        <f t="shared" si="11"/>
        <v>0</v>
      </c>
      <c r="N245" s="26">
        <f t="shared" si="10"/>
        <v>575817.61</v>
      </c>
    </row>
    <row r="246" spans="1:14" ht="15.75">
      <c r="A246" s="20">
        <v>238</v>
      </c>
      <c r="B246" s="1" t="s">
        <v>296</v>
      </c>
      <c r="C246" s="7" t="s">
        <v>444</v>
      </c>
      <c r="D246" s="1">
        <v>3842.4</v>
      </c>
      <c r="E246" s="1">
        <v>3432.6</v>
      </c>
      <c r="F246" s="1">
        <v>2869.5</v>
      </c>
      <c r="G246" s="1">
        <v>67</v>
      </c>
      <c r="H246" s="87">
        <v>835879.68</v>
      </c>
      <c r="I246" s="23" t="s">
        <v>201</v>
      </c>
      <c r="J246" s="89">
        <v>659594</v>
      </c>
      <c r="K246" s="46"/>
      <c r="L246" s="25">
        <f t="shared" si="9"/>
        <v>176285.68000000005</v>
      </c>
      <c r="M246" s="24">
        <f t="shared" si="11"/>
        <v>0</v>
      </c>
      <c r="N246" s="26">
        <f t="shared" si="10"/>
        <v>659594</v>
      </c>
    </row>
    <row r="247" spans="1:14" ht="15.75">
      <c r="A247" s="20">
        <v>239</v>
      </c>
      <c r="B247" s="1" t="s">
        <v>296</v>
      </c>
      <c r="C247" s="7" t="s">
        <v>214</v>
      </c>
      <c r="D247" s="1">
        <v>3413.1</v>
      </c>
      <c r="E247" s="1">
        <v>3413.1</v>
      </c>
      <c r="F247" s="1">
        <v>2705.8</v>
      </c>
      <c r="G247" s="1">
        <v>60</v>
      </c>
      <c r="H247" s="87">
        <v>1024023.47</v>
      </c>
      <c r="I247" s="23" t="s">
        <v>201</v>
      </c>
      <c r="J247" s="89">
        <v>845322.08</v>
      </c>
      <c r="K247" s="27"/>
      <c r="L247" s="25">
        <f t="shared" si="9"/>
        <v>178701.39</v>
      </c>
      <c r="M247" s="24">
        <f t="shared" si="11"/>
        <v>0</v>
      </c>
      <c r="N247" s="26">
        <f t="shared" si="10"/>
        <v>845322.08</v>
      </c>
    </row>
    <row r="248" spans="1:14" ht="15.75">
      <c r="A248" s="20">
        <v>240</v>
      </c>
      <c r="B248" s="1" t="s">
        <v>296</v>
      </c>
      <c r="C248" s="7" t="s">
        <v>215</v>
      </c>
      <c r="D248" s="1">
        <v>834.7</v>
      </c>
      <c r="E248" s="1">
        <v>834.7</v>
      </c>
      <c r="F248" s="1">
        <v>743</v>
      </c>
      <c r="G248" s="1">
        <v>12</v>
      </c>
      <c r="H248" s="87">
        <v>170561.7</v>
      </c>
      <c r="I248" s="23" t="s">
        <v>201</v>
      </c>
      <c r="J248" s="89">
        <v>122106.92</v>
      </c>
      <c r="K248" s="27"/>
      <c r="L248" s="25">
        <f t="shared" si="9"/>
        <v>48454.78000000001</v>
      </c>
      <c r="M248" s="24">
        <f t="shared" si="11"/>
        <v>0</v>
      </c>
      <c r="N248" s="26">
        <f t="shared" si="10"/>
        <v>122106.92</v>
      </c>
    </row>
    <row r="249" spans="1:14" ht="15.75">
      <c r="A249" s="20">
        <v>241</v>
      </c>
      <c r="B249" s="1" t="s">
        <v>296</v>
      </c>
      <c r="C249" s="7" t="s">
        <v>216</v>
      </c>
      <c r="D249" s="1">
        <v>850.4</v>
      </c>
      <c r="E249" s="1">
        <v>850.4</v>
      </c>
      <c r="F249" s="1">
        <v>757.8</v>
      </c>
      <c r="G249" s="1">
        <v>12</v>
      </c>
      <c r="H249" s="87">
        <v>273330.16</v>
      </c>
      <c r="I249" s="23" t="s">
        <v>201</v>
      </c>
      <c r="J249" s="89">
        <v>226574.94</v>
      </c>
      <c r="K249" s="27"/>
      <c r="L249" s="25">
        <f t="shared" si="9"/>
        <v>46755.21999999997</v>
      </c>
      <c r="M249" s="24">
        <f t="shared" si="11"/>
        <v>0</v>
      </c>
      <c r="N249" s="26">
        <f t="shared" si="10"/>
        <v>226574.94</v>
      </c>
    </row>
    <row r="250" spans="1:14" ht="15.75">
      <c r="A250" s="20">
        <v>242</v>
      </c>
      <c r="B250" s="1" t="s">
        <v>296</v>
      </c>
      <c r="C250" s="7" t="s">
        <v>217</v>
      </c>
      <c r="D250" s="1">
        <v>905</v>
      </c>
      <c r="E250" s="1">
        <v>905</v>
      </c>
      <c r="F250" s="1">
        <v>815.9</v>
      </c>
      <c r="G250" s="1">
        <v>12</v>
      </c>
      <c r="H250" s="87">
        <v>187346.85</v>
      </c>
      <c r="I250" s="23" t="s">
        <v>201</v>
      </c>
      <c r="J250" s="89">
        <v>138389.02</v>
      </c>
      <c r="K250" s="27"/>
      <c r="L250" s="25">
        <f t="shared" si="9"/>
        <v>48957.830000000016</v>
      </c>
      <c r="M250" s="24">
        <f t="shared" si="11"/>
        <v>0</v>
      </c>
      <c r="N250" s="26">
        <f t="shared" si="10"/>
        <v>138389.02</v>
      </c>
    </row>
    <row r="251" spans="1:14" ht="15.75">
      <c r="A251" s="20">
        <v>243</v>
      </c>
      <c r="B251" s="1" t="s">
        <v>296</v>
      </c>
      <c r="C251" s="7" t="s">
        <v>218</v>
      </c>
      <c r="D251" s="1">
        <v>461.1</v>
      </c>
      <c r="E251" s="1">
        <v>461.1</v>
      </c>
      <c r="F251" s="1">
        <v>224.4</v>
      </c>
      <c r="G251" s="1">
        <v>6</v>
      </c>
      <c r="H251" s="87">
        <v>95778.38</v>
      </c>
      <c r="I251" s="23" t="s">
        <v>201</v>
      </c>
      <c r="J251" s="89">
        <v>81654.77</v>
      </c>
      <c r="K251" s="27"/>
      <c r="L251" s="25">
        <f t="shared" si="9"/>
        <v>14123.61</v>
      </c>
      <c r="M251" s="24">
        <f t="shared" si="11"/>
        <v>0</v>
      </c>
      <c r="N251" s="26">
        <f t="shared" si="10"/>
        <v>81654.77</v>
      </c>
    </row>
    <row r="252" spans="1:14" ht="15.75">
      <c r="A252" s="20">
        <v>244</v>
      </c>
      <c r="B252" s="1" t="s">
        <v>296</v>
      </c>
      <c r="C252" s="7" t="s">
        <v>219</v>
      </c>
      <c r="D252" s="1">
        <v>667.6</v>
      </c>
      <c r="E252" s="1">
        <v>667.6</v>
      </c>
      <c r="F252" s="1">
        <v>552.7</v>
      </c>
      <c r="G252" s="1">
        <v>13</v>
      </c>
      <c r="H252" s="87">
        <v>216125.82</v>
      </c>
      <c r="I252" s="23" t="s">
        <v>201</v>
      </c>
      <c r="J252" s="89">
        <v>161721.04</v>
      </c>
      <c r="K252" s="27"/>
      <c r="L252" s="25">
        <f t="shared" si="9"/>
        <v>54404.78</v>
      </c>
      <c r="M252" s="24">
        <f t="shared" si="11"/>
        <v>0</v>
      </c>
      <c r="N252" s="26">
        <f t="shared" si="10"/>
        <v>161721.04</v>
      </c>
    </row>
    <row r="253" spans="1:14" ht="15.75">
      <c r="A253" s="20">
        <v>245</v>
      </c>
      <c r="B253" s="1" t="s">
        <v>296</v>
      </c>
      <c r="C253" s="7" t="s">
        <v>220</v>
      </c>
      <c r="D253" s="1">
        <v>837.4</v>
      </c>
      <c r="E253" s="1">
        <v>837.4</v>
      </c>
      <c r="F253" s="1">
        <v>496.9</v>
      </c>
      <c r="G253" s="1">
        <v>12</v>
      </c>
      <c r="H253" s="87">
        <v>184694.74</v>
      </c>
      <c r="I253" s="23" t="s">
        <v>201</v>
      </c>
      <c r="J253" s="89">
        <v>184119.93</v>
      </c>
      <c r="K253" s="27"/>
      <c r="L253" s="25">
        <f t="shared" si="9"/>
        <v>574.8099999999977</v>
      </c>
      <c r="M253" s="24">
        <f t="shared" si="11"/>
        <v>0</v>
      </c>
      <c r="N253" s="26">
        <f t="shared" si="10"/>
        <v>184119.93</v>
      </c>
    </row>
    <row r="254" spans="1:14" ht="15.75">
      <c r="A254" s="20">
        <v>246</v>
      </c>
      <c r="B254" s="1" t="s">
        <v>296</v>
      </c>
      <c r="C254" s="7" t="s">
        <v>221</v>
      </c>
      <c r="D254" s="1">
        <v>872.3</v>
      </c>
      <c r="E254" s="1">
        <v>872.3</v>
      </c>
      <c r="F254" s="1">
        <v>725.7</v>
      </c>
      <c r="G254" s="1">
        <v>18</v>
      </c>
      <c r="H254" s="87">
        <v>282827.11</v>
      </c>
      <c r="I254" s="23" t="s">
        <v>201</v>
      </c>
      <c r="J254" s="89">
        <v>268292.78</v>
      </c>
      <c r="K254" s="27"/>
      <c r="L254" s="25">
        <f t="shared" si="9"/>
        <v>14534.329999999958</v>
      </c>
      <c r="M254" s="24">
        <f t="shared" si="11"/>
        <v>0</v>
      </c>
      <c r="N254" s="26">
        <f t="shared" si="10"/>
        <v>268292.78</v>
      </c>
    </row>
    <row r="255" spans="1:14" ht="15.75">
      <c r="A255" s="20">
        <v>247</v>
      </c>
      <c r="B255" s="1" t="s">
        <v>296</v>
      </c>
      <c r="C255" s="7" t="s">
        <v>222</v>
      </c>
      <c r="D255" s="1">
        <v>850.5</v>
      </c>
      <c r="E255" s="1">
        <v>850.5</v>
      </c>
      <c r="F255" s="1">
        <v>764.2</v>
      </c>
      <c r="G255" s="1">
        <v>18</v>
      </c>
      <c r="H255" s="87">
        <v>275579.72</v>
      </c>
      <c r="I255" s="23" t="s">
        <v>201</v>
      </c>
      <c r="J255" s="89">
        <v>268654.17</v>
      </c>
      <c r="K255" s="27"/>
      <c r="L255" s="25">
        <f t="shared" si="9"/>
        <v>6925.549999999988</v>
      </c>
      <c r="M255" s="24">
        <f t="shared" si="11"/>
        <v>0</v>
      </c>
      <c r="N255" s="26">
        <f t="shared" si="10"/>
        <v>268654.17</v>
      </c>
    </row>
    <row r="256" spans="1:14" ht="15.75">
      <c r="A256" s="20">
        <v>248</v>
      </c>
      <c r="B256" s="1" t="s">
        <v>296</v>
      </c>
      <c r="C256" s="7" t="s">
        <v>433</v>
      </c>
      <c r="D256" s="1">
        <v>870.2</v>
      </c>
      <c r="E256" s="1">
        <v>870.2</v>
      </c>
      <c r="F256" s="1">
        <v>523.6</v>
      </c>
      <c r="G256" s="1">
        <v>13</v>
      </c>
      <c r="H256" s="87">
        <v>188544.25</v>
      </c>
      <c r="I256" s="23" t="s">
        <v>201</v>
      </c>
      <c r="J256" s="89">
        <v>163351.61</v>
      </c>
      <c r="K256" s="27">
        <f>419061.4+327999.2</f>
        <v>747060.6000000001</v>
      </c>
      <c r="L256" s="25">
        <f t="shared" si="9"/>
        <v>25192.640000000014</v>
      </c>
      <c r="M256" s="24">
        <f t="shared" si="11"/>
        <v>-583708.9900000001</v>
      </c>
      <c r="N256" s="26">
        <f t="shared" si="10"/>
        <v>-583708.9900000001</v>
      </c>
    </row>
    <row r="257" spans="1:14" ht="15.75">
      <c r="A257" s="20">
        <v>249</v>
      </c>
      <c r="B257" s="1" t="s">
        <v>296</v>
      </c>
      <c r="C257" s="7" t="s">
        <v>223</v>
      </c>
      <c r="D257" s="1">
        <v>886.3</v>
      </c>
      <c r="E257" s="1">
        <v>886.3</v>
      </c>
      <c r="F257" s="1">
        <v>765.2</v>
      </c>
      <c r="G257" s="1">
        <v>18</v>
      </c>
      <c r="H257" s="87">
        <v>286942.34</v>
      </c>
      <c r="I257" s="23" t="s">
        <v>201</v>
      </c>
      <c r="J257" s="89">
        <v>253854.46</v>
      </c>
      <c r="K257" s="27"/>
      <c r="L257" s="25">
        <f t="shared" si="9"/>
        <v>33087.880000000034</v>
      </c>
      <c r="M257" s="24">
        <f t="shared" si="11"/>
        <v>0</v>
      </c>
      <c r="N257" s="26">
        <f t="shared" si="10"/>
        <v>253854.46</v>
      </c>
    </row>
    <row r="258" spans="1:14" ht="15.75">
      <c r="A258" s="20">
        <v>250</v>
      </c>
      <c r="B258" s="1" t="s">
        <v>296</v>
      </c>
      <c r="C258" s="7" t="s">
        <v>224</v>
      </c>
      <c r="D258" s="1">
        <v>870.3</v>
      </c>
      <c r="E258" s="1">
        <v>870.3</v>
      </c>
      <c r="F258" s="1">
        <v>479.6</v>
      </c>
      <c r="G258" s="1">
        <v>12</v>
      </c>
      <c r="H258" s="87">
        <v>188923.6</v>
      </c>
      <c r="I258" s="23" t="s">
        <v>201</v>
      </c>
      <c r="J258" s="89">
        <v>187065.39</v>
      </c>
      <c r="K258" s="27">
        <f>47648.2+307732.8</f>
        <v>355381</v>
      </c>
      <c r="L258" s="25">
        <f t="shared" si="9"/>
        <v>1858.2099999999919</v>
      </c>
      <c r="M258" s="24">
        <f t="shared" si="11"/>
        <v>-168315.61</v>
      </c>
      <c r="N258" s="26">
        <f t="shared" si="10"/>
        <v>-168315.61</v>
      </c>
    </row>
    <row r="259" spans="1:14" ht="15.75">
      <c r="A259" s="20">
        <v>251</v>
      </c>
      <c r="B259" s="1" t="s">
        <v>296</v>
      </c>
      <c r="C259" s="7" t="s">
        <v>225</v>
      </c>
      <c r="D259" s="1">
        <v>891.4</v>
      </c>
      <c r="E259" s="1">
        <v>891.4</v>
      </c>
      <c r="F259" s="1">
        <v>774.8</v>
      </c>
      <c r="G259" s="1">
        <v>18</v>
      </c>
      <c r="H259" s="87">
        <v>293356.36</v>
      </c>
      <c r="I259" s="23" t="s">
        <v>201</v>
      </c>
      <c r="J259" s="89">
        <v>274269.72</v>
      </c>
      <c r="K259" s="27"/>
      <c r="L259" s="25">
        <f t="shared" si="9"/>
        <v>19086.640000000014</v>
      </c>
      <c r="M259" s="24">
        <f t="shared" si="11"/>
        <v>0</v>
      </c>
      <c r="N259" s="26">
        <f t="shared" si="10"/>
        <v>274269.72</v>
      </c>
    </row>
    <row r="260" spans="1:14" ht="15.75">
      <c r="A260" s="20">
        <v>252</v>
      </c>
      <c r="B260" s="1" t="s">
        <v>296</v>
      </c>
      <c r="C260" s="7" t="s">
        <v>226</v>
      </c>
      <c r="D260" s="1">
        <v>826.2</v>
      </c>
      <c r="E260" s="1">
        <v>826.2</v>
      </c>
      <c r="F260" s="1">
        <v>796.8</v>
      </c>
      <c r="G260" s="1">
        <v>18</v>
      </c>
      <c r="H260" s="87">
        <v>287334.07</v>
      </c>
      <c r="I260" s="23" t="s">
        <v>201</v>
      </c>
      <c r="J260" s="89">
        <v>276148.69</v>
      </c>
      <c r="K260" s="27"/>
      <c r="L260" s="25">
        <f t="shared" si="9"/>
        <v>11185.380000000005</v>
      </c>
      <c r="M260" s="24">
        <f t="shared" si="11"/>
        <v>0</v>
      </c>
      <c r="N260" s="26">
        <f t="shared" si="10"/>
        <v>276148.69</v>
      </c>
    </row>
    <row r="261" spans="1:14" ht="15.75">
      <c r="A261" s="20">
        <v>253</v>
      </c>
      <c r="B261" s="1" t="s">
        <v>296</v>
      </c>
      <c r="C261" s="7" t="s">
        <v>227</v>
      </c>
      <c r="D261" s="1">
        <v>862</v>
      </c>
      <c r="E261" s="1">
        <v>862</v>
      </c>
      <c r="F261" s="1">
        <v>780.9</v>
      </c>
      <c r="G261" s="1">
        <v>18</v>
      </c>
      <c r="H261" s="87">
        <v>281403.89</v>
      </c>
      <c r="I261" s="23" t="s">
        <v>201</v>
      </c>
      <c r="J261" s="89">
        <v>264137.65</v>
      </c>
      <c r="K261" s="27"/>
      <c r="L261" s="25">
        <f t="shared" si="9"/>
        <v>17266.23999999999</v>
      </c>
      <c r="M261" s="24">
        <f t="shared" si="11"/>
        <v>0</v>
      </c>
      <c r="N261" s="26">
        <f t="shared" si="10"/>
        <v>264137.65</v>
      </c>
    </row>
    <row r="262" spans="1:14" ht="15.75">
      <c r="A262" s="20">
        <v>254</v>
      </c>
      <c r="B262" s="1" t="s">
        <v>296</v>
      </c>
      <c r="C262" s="7" t="s">
        <v>445</v>
      </c>
      <c r="D262" s="1">
        <v>2647.1</v>
      </c>
      <c r="E262" s="1">
        <v>1656.7</v>
      </c>
      <c r="F262" s="1">
        <v>1656.7</v>
      </c>
      <c r="G262" s="1">
        <v>44</v>
      </c>
      <c r="H262" s="87">
        <v>547523.47</v>
      </c>
      <c r="I262" s="23" t="s">
        <v>201</v>
      </c>
      <c r="J262" s="89">
        <v>266785.41</v>
      </c>
      <c r="K262" s="27"/>
      <c r="L262" s="25">
        <f t="shared" si="9"/>
        <v>280738.06</v>
      </c>
      <c r="M262" s="24">
        <f t="shared" si="11"/>
        <v>0</v>
      </c>
      <c r="N262" s="26">
        <f t="shared" si="10"/>
        <v>266785.41</v>
      </c>
    </row>
    <row r="263" spans="1:14" ht="15.75">
      <c r="A263" s="20">
        <v>255</v>
      </c>
      <c r="B263" s="1" t="s">
        <v>296</v>
      </c>
      <c r="C263" s="7" t="s">
        <v>228</v>
      </c>
      <c r="D263" s="1">
        <v>3335.1</v>
      </c>
      <c r="E263" s="1">
        <v>3335.1</v>
      </c>
      <c r="F263" s="1">
        <v>2547.85</v>
      </c>
      <c r="G263" s="1">
        <v>58</v>
      </c>
      <c r="H263" s="87">
        <v>974675.43</v>
      </c>
      <c r="I263" s="23" t="s">
        <v>201</v>
      </c>
      <c r="J263" s="89">
        <v>873747.72</v>
      </c>
      <c r="K263" s="27"/>
      <c r="L263" s="25">
        <f t="shared" si="9"/>
        <v>100927.71000000008</v>
      </c>
      <c r="M263" s="24">
        <f t="shared" si="11"/>
        <v>0</v>
      </c>
      <c r="N263" s="26">
        <f t="shared" si="10"/>
        <v>873747.72</v>
      </c>
    </row>
    <row r="264" spans="1:14" ht="15.75">
      <c r="A264" s="20">
        <v>256</v>
      </c>
      <c r="B264" s="1" t="s">
        <v>296</v>
      </c>
      <c r="C264" s="7" t="s">
        <v>229</v>
      </c>
      <c r="D264" s="1">
        <v>872.7</v>
      </c>
      <c r="E264" s="1">
        <v>872.7</v>
      </c>
      <c r="F264" s="1">
        <v>769.7</v>
      </c>
      <c r="G264" s="1">
        <v>19</v>
      </c>
      <c r="H264" s="87">
        <v>280315.05</v>
      </c>
      <c r="I264" s="23" t="s">
        <v>201</v>
      </c>
      <c r="J264" s="89">
        <v>257096.82</v>
      </c>
      <c r="K264" s="27">
        <v>1047466.24</v>
      </c>
      <c r="L264" s="25">
        <f t="shared" si="9"/>
        <v>23218.22999999998</v>
      </c>
      <c r="M264" s="24">
        <f t="shared" si="11"/>
        <v>-790369.4199999999</v>
      </c>
      <c r="N264" s="26">
        <f t="shared" si="10"/>
        <v>-790369.4199999999</v>
      </c>
    </row>
    <row r="265" spans="1:14" ht="15.75">
      <c r="A265" s="20">
        <v>257</v>
      </c>
      <c r="B265" s="1" t="s">
        <v>296</v>
      </c>
      <c r="C265" s="7" t="s">
        <v>451</v>
      </c>
      <c r="D265" s="1">
        <v>1661</v>
      </c>
      <c r="E265" s="1">
        <v>916</v>
      </c>
      <c r="F265" s="1">
        <v>916</v>
      </c>
      <c r="G265" s="1">
        <v>48</v>
      </c>
      <c r="H265" s="87">
        <v>351071.25</v>
      </c>
      <c r="I265" s="23" t="s">
        <v>201</v>
      </c>
      <c r="J265" s="89">
        <v>239683.8</v>
      </c>
      <c r="K265" s="27"/>
      <c r="L265" s="25">
        <f t="shared" si="9"/>
        <v>111387.45000000001</v>
      </c>
      <c r="M265" s="24">
        <f t="shared" si="11"/>
        <v>0</v>
      </c>
      <c r="N265" s="26">
        <f t="shared" si="10"/>
        <v>239683.8</v>
      </c>
    </row>
    <row r="266" spans="1:14" ht="15.75">
      <c r="A266" s="20">
        <v>258</v>
      </c>
      <c r="B266" s="1" t="s">
        <v>296</v>
      </c>
      <c r="C266" s="7" t="s">
        <v>230</v>
      </c>
      <c r="D266" s="1">
        <v>1189.7</v>
      </c>
      <c r="E266" s="1">
        <v>1189.7</v>
      </c>
      <c r="F266" s="1">
        <v>753.8</v>
      </c>
      <c r="G266" s="1">
        <v>24</v>
      </c>
      <c r="H266" s="87">
        <v>271862.44</v>
      </c>
      <c r="I266" s="23" t="s">
        <v>201</v>
      </c>
      <c r="J266" s="89">
        <v>246349.35</v>
      </c>
      <c r="K266" s="27"/>
      <c r="L266" s="25">
        <f t="shared" si="9"/>
        <v>25513.089999999997</v>
      </c>
      <c r="M266" s="24">
        <f t="shared" si="11"/>
        <v>0</v>
      </c>
      <c r="N266" s="26">
        <f t="shared" si="10"/>
        <v>246349.35</v>
      </c>
    </row>
    <row r="267" spans="1:14" ht="15.75">
      <c r="A267" s="20">
        <v>259</v>
      </c>
      <c r="B267" s="1" t="s">
        <v>296</v>
      </c>
      <c r="C267" s="7" t="s">
        <v>231</v>
      </c>
      <c r="D267" s="1">
        <v>1873</v>
      </c>
      <c r="E267" s="1">
        <v>1873</v>
      </c>
      <c r="F267" s="1">
        <v>1710.8</v>
      </c>
      <c r="G267" s="1">
        <v>36</v>
      </c>
      <c r="H267" s="87">
        <v>616933.49</v>
      </c>
      <c r="I267" s="23" t="s">
        <v>201</v>
      </c>
      <c r="J267" s="89">
        <v>611327.76</v>
      </c>
      <c r="K267" s="27">
        <v>2337076.72</v>
      </c>
      <c r="L267" s="25">
        <f aca="true" t="shared" si="12" ref="L267:L330">H267-J267</f>
        <v>5605.729999999981</v>
      </c>
      <c r="M267" s="24">
        <f t="shared" si="11"/>
        <v>-1725748.9600000002</v>
      </c>
      <c r="N267" s="26">
        <f aca="true" t="shared" si="13" ref="N267:N330">J267-K267</f>
        <v>-1725748.9600000002</v>
      </c>
    </row>
    <row r="268" spans="1:14" ht="15.75">
      <c r="A268" s="20">
        <v>260</v>
      </c>
      <c r="B268" s="1" t="s">
        <v>296</v>
      </c>
      <c r="C268" s="7" t="s">
        <v>448</v>
      </c>
      <c r="D268" s="1">
        <v>9101.9</v>
      </c>
      <c r="E268" s="1">
        <v>6474.6</v>
      </c>
      <c r="F268" s="1">
        <v>6474.6</v>
      </c>
      <c r="G268" s="1">
        <v>119</v>
      </c>
      <c r="H268" s="87">
        <v>1691855.67</v>
      </c>
      <c r="I268" s="23" t="s">
        <v>201</v>
      </c>
      <c r="J268" s="89">
        <v>1149484.97</v>
      </c>
      <c r="K268" s="27"/>
      <c r="L268" s="25">
        <f t="shared" si="12"/>
        <v>542370.7</v>
      </c>
      <c r="M268" s="24">
        <f aca="true" t="shared" si="14" ref="M268:M331">IF(K268=0,O268,N268)</f>
        <v>0</v>
      </c>
      <c r="N268" s="26">
        <f t="shared" si="13"/>
        <v>1149484.97</v>
      </c>
    </row>
    <row r="269" spans="1:14" ht="15.75">
      <c r="A269" s="20">
        <v>261</v>
      </c>
      <c r="B269" s="1" t="s">
        <v>296</v>
      </c>
      <c r="C269" s="7" t="s">
        <v>232</v>
      </c>
      <c r="D269" s="1">
        <v>2032</v>
      </c>
      <c r="E269" s="1">
        <v>2032</v>
      </c>
      <c r="F269" s="1">
        <v>1314.5</v>
      </c>
      <c r="G269" s="1">
        <v>36</v>
      </c>
      <c r="H269" s="87">
        <v>568987.11</v>
      </c>
      <c r="I269" s="23" t="s">
        <v>201</v>
      </c>
      <c r="J269" s="89">
        <v>333040.28</v>
      </c>
      <c r="K269" s="27"/>
      <c r="L269" s="25">
        <f t="shared" si="12"/>
        <v>235946.82999999996</v>
      </c>
      <c r="M269" s="24">
        <f t="shared" si="14"/>
        <v>0</v>
      </c>
      <c r="N269" s="26">
        <f t="shared" si="13"/>
        <v>333040.28</v>
      </c>
    </row>
    <row r="270" spans="1:14" ht="15.75">
      <c r="A270" s="20">
        <v>262</v>
      </c>
      <c r="B270" s="1" t="s">
        <v>296</v>
      </c>
      <c r="C270" s="7" t="s">
        <v>233</v>
      </c>
      <c r="D270" s="1">
        <v>2190</v>
      </c>
      <c r="E270" s="1">
        <v>2190</v>
      </c>
      <c r="F270" s="1">
        <v>1412.1</v>
      </c>
      <c r="G270" s="1">
        <v>30</v>
      </c>
      <c r="H270" s="87">
        <v>510052.8</v>
      </c>
      <c r="I270" s="23" t="s">
        <v>201</v>
      </c>
      <c r="J270" s="89">
        <v>431491.08</v>
      </c>
      <c r="K270" s="27"/>
      <c r="L270" s="25">
        <f t="shared" si="12"/>
        <v>78561.71999999997</v>
      </c>
      <c r="M270" s="24">
        <f t="shared" si="14"/>
        <v>0</v>
      </c>
      <c r="N270" s="26">
        <f t="shared" si="13"/>
        <v>431491.08</v>
      </c>
    </row>
    <row r="271" spans="1:14" ht="15.75">
      <c r="A271" s="20">
        <v>263</v>
      </c>
      <c r="B271" s="1" t="s">
        <v>296</v>
      </c>
      <c r="C271" s="7" t="s">
        <v>446</v>
      </c>
      <c r="D271" s="1">
        <v>2035</v>
      </c>
      <c r="E271" s="1">
        <v>1417</v>
      </c>
      <c r="F271" s="1">
        <v>1417</v>
      </c>
      <c r="G271" s="1">
        <v>30</v>
      </c>
      <c r="H271" s="87">
        <v>370251.19</v>
      </c>
      <c r="I271" s="23" t="s">
        <v>201</v>
      </c>
      <c r="J271" s="89">
        <v>325759.43</v>
      </c>
      <c r="K271" s="27"/>
      <c r="L271" s="25">
        <f t="shared" si="12"/>
        <v>44491.76000000001</v>
      </c>
      <c r="M271" s="24">
        <f t="shared" si="14"/>
        <v>0</v>
      </c>
      <c r="N271" s="26">
        <f t="shared" si="13"/>
        <v>325759.43</v>
      </c>
    </row>
    <row r="272" spans="1:14" ht="15.75">
      <c r="A272" s="20">
        <v>264</v>
      </c>
      <c r="B272" s="1" t="s">
        <v>296</v>
      </c>
      <c r="C272" s="7" t="s">
        <v>447</v>
      </c>
      <c r="D272" s="1">
        <v>2035</v>
      </c>
      <c r="E272" s="1">
        <v>1417</v>
      </c>
      <c r="F272" s="1">
        <v>1417</v>
      </c>
      <c r="G272" s="1">
        <v>30</v>
      </c>
      <c r="H272" s="87">
        <v>370327.71</v>
      </c>
      <c r="I272" s="23" t="s">
        <v>201</v>
      </c>
      <c r="J272" s="89">
        <v>325391.25</v>
      </c>
      <c r="K272" s="27"/>
      <c r="L272" s="25">
        <f t="shared" si="12"/>
        <v>44936.46000000002</v>
      </c>
      <c r="M272" s="24">
        <f t="shared" si="14"/>
        <v>0</v>
      </c>
      <c r="N272" s="26">
        <f t="shared" si="13"/>
        <v>325391.25</v>
      </c>
    </row>
    <row r="273" spans="1:14" ht="15.75">
      <c r="A273" s="20">
        <v>265</v>
      </c>
      <c r="B273" s="1" t="s">
        <v>296</v>
      </c>
      <c r="C273" s="7" t="s">
        <v>234</v>
      </c>
      <c r="D273" s="1">
        <v>654.9</v>
      </c>
      <c r="E273" s="1">
        <v>654.9</v>
      </c>
      <c r="F273" s="1">
        <v>494.93</v>
      </c>
      <c r="G273" s="1">
        <v>12</v>
      </c>
      <c r="H273" s="87">
        <v>209850.34</v>
      </c>
      <c r="I273" s="23" t="s">
        <v>201</v>
      </c>
      <c r="J273" s="89">
        <v>145969.13</v>
      </c>
      <c r="K273" s="27"/>
      <c r="L273" s="25">
        <f t="shared" si="12"/>
        <v>63881.20999999999</v>
      </c>
      <c r="M273" s="24">
        <f t="shared" si="14"/>
        <v>0</v>
      </c>
      <c r="N273" s="26">
        <f t="shared" si="13"/>
        <v>145969.13</v>
      </c>
    </row>
    <row r="274" spans="1:14" ht="15.75">
      <c r="A274" s="20">
        <v>266</v>
      </c>
      <c r="B274" s="1" t="s">
        <v>296</v>
      </c>
      <c r="C274" s="7" t="s">
        <v>235</v>
      </c>
      <c r="D274" s="1">
        <v>654.2</v>
      </c>
      <c r="E274" s="1">
        <v>654.2</v>
      </c>
      <c r="F274" s="1">
        <v>554.01</v>
      </c>
      <c r="G274" s="1">
        <v>12</v>
      </c>
      <c r="H274" s="87">
        <v>210365.52</v>
      </c>
      <c r="I274" s="23" t="s">
        <v>201</v>
      </c>
      <c r="J274" s="89">
        <v>210965.5</v>
      </c>
      <c r="K274" s="27"/>
      <c r="L274" s="25">
        <f t="shared" si="12"/>
        <v>-599.9800000000105</v>
      </c>
      <c r="M274" s="24">
        <f t="shared" si="14"/>
        <v>0</v>
      </c>
      <c r="N274" s="26">
        <f t="shared" si="13"/>
        <v>210965.5</v>
      </c>
    </row>
    <row r="275" spans="1:14" ht="15.75">
      <c r="A275" s="20">
        <v>267</v>
      </c>
      <c r="B275" s="1" t="s">
        <v>296</v>
      </c>
      <c r="C275" s="7" t="s">
        <v>449</v>
      </c>
      <c r="D275" s="1">
        <v>4029</v>
      </c>
      <c r="E275" s="1">
        <v>3099</v>
      </c>
      <c r="F275" s="1">
        <v>3099</v>
      </c>
      <c r="G275" s="1">
        <v>80</v>
      </c>
      <c r="H275" s="87">
        <v>677377.35</v>
      </c>
      <c r="I275" s="23" t="s">
        <v>201</v>
      </c>
      <c r="J275" s="89">
        <v>640298.48</v>
      </c>
      <c r="K275" s="27"/>
      <c r="L275" s="25">
        <f t="shared" si="12"/>
        <v>37078.869999999995</v>
      </c>
      <c r="M275" s="24">
        <f t="shared" si="14"/>
        <v>0</v>
      </c>
      <c r="N275" s="26">
        <f t="shared" si="13"/>
        <v>640298.48</v>
      </c>
    </row>
    <row r="276" spans="1:14" ht="15.75">
      <c r="A276" s="20">
        <v>268</v>
      </c>
      <c r="B276" s="1" t="s">
        <v>296</v>
      </c>
      <c r="C276" s="7" t="s">
        <v>450</v>
      </c>
      <c r="D276" s="1">
        <v>2975.1</v>
      </c>
      <c r="E276" s="1">
        <v>2212.6</v>
      </c>
      <c r="F276" s="1">
        <v>2212.6</v>
      </c>
      <c r="G276" s="1">
        <v>60</v>
      </c>
      <c r="H276" s="87">
        <v>940610.64</v>
      </c>
      <c r="I276" s="23" t="s">
        <v>201</v>
      </c>
      <c r="J276" s="89">
        <v>573846.77</v>
      </c>
      <c r="K276" s="27"/>
      <c r="L276" s="25">
        <f t="shared" si="12"/>
        <v>366763.87</v>
      </c>
      <c r="M276" s="24">
        <f t="shared" si="14"/>
        <v>0</v>
      </c>
      <c r="N276" s="26">
        <f t="shared" si="13"/>
        <v>573846.77</v>
      </c>
    </row>
    <row r="277" spans="1:14" ht="15.75">
      <c r="A277" s="20">
        <v>269</v>
      </c>
      <c r="B277" s="1" t="s">
        <v>296</v>
      </c>
      <c r="C277" s="7" t="s">
        <v>236</v>
      </c>
      <c r="D277" s="1">
        <v>4377.7</v>
      </c>
      <c r="E277" s="1">
        <v>4377.7</v>
      </c>
      <c r="F277" s="1">
        <v>3874.4</v>
      </c>
      <c r="G277" s="1">
        <v>79</v>
      </c>
      <c r="H277" s="87">
        <v>1397033.71</v>
      </c>
      <c r="I277" s="23" t="s">
        <v>201</v>
      </c>
      <c r="J277" s="89">
        <v>1251812.82</v>
      </c>
      <c r="K277" s="27"/>
      <c r="L277" s="25">
        <f t="shared" si="12"/>
        <v>145220.8899999999</v>
      </c>
      <c r="M277" s="24">
        <f t="shared" si="14"/>
        <v>0</v>
      </c>
      <c r="N277" s="26">
        <f t="shared" si="13"/>
        <v>1251812.82</v>
      </c>
    </row>
    <row r="278" spans="1:14" ht="15.75">
      <c r="A278" s="20">
        <v>270</v>
      </c>
      <c r="B278" s="1" t="s">
        <v>296</v>
      </c>
      <c r="C278" s="7" t="s">
        <v>237</v>
      </c>
      <c r="D278" s="1">
        <v>3349.77</v>
      </c>
      <c r="E278" s="1">
        <v>3349.77</v>
      </c>
      <c r="F278" s="1">
        <v>3064.95</v>
      </c>
      <c r="G278" s="1">
        <v>71</v>
      </c>
      <c r="H278" s="87">
        <v>1112540.68</v>
      </c>
      <c r="I278" s="23" t="s">
        <v>201</v>
      </c>
      <c r="J278" s="89">
        <v>1051083.42</v>
      </c>
      <c r="K278" s="27">
        <v>669331.57</v>
      </c>
      <c r="L278" s="25">
        <f t="shared" si="12"/>
        <v>61457.26000000001</v>
      </c>
      <c r="M278" s="24">
        <f t="shared" si="14"/>
        <v>381751.85</v>
      </c>
      <c r="N278" s="26">
        <f t="shared" si="13"/>
        <v>381751.85</v>
      </c>
    </row>
    <row r="279" spans="1:14" ht="15.75">
      <c r="A279" s="20">
        <v>271</v>
      </c>
      <c r="B279" s="1" t="s">
        <v>296</v>
      </c>
      <c r="C279" s="7" t="s">
        <v>238</v>
      </c>
      <c r="D279" s="1">
        <v>4050.6</v>
      </c>
      <c r="E279" s="1">
        <v>4050.6</v>
      </c>
      <c r="F279" s="1">
        <v>3566.45</v>
      </c>
      <c r="G279" s="1">
        <v>69</v>
      </c>
      <c r="H279" s="87">
        <v>1286070.77</v>
      </c>
      <c r="I279" s="23" t="s">
        <v>201</v>
      </c>
      <c r="J279" s="89">
        <v>1196882.1</v>
      </c>
      <c r="K279" s="27">
        <v>2842179.03</v>
      </c>
      <c r="L279" s="25">
        <f t="shared" si="12"/>
        <v>89188.66999999993</v>
      </c>
      <c r="M279" s="24">
        <f t="shared" si="14"/>
        <v>-1645296.9299999997</v>
      </c>
      <c r="N279" s="26">
        <f t="shared" si="13"/>
        <v>-1645296.9299999997</v>
      </c>
    </row>
    <row r="280" spans="1:14" ht="15.75">
      <c r="A280" s="20">
        <v>272</v>
      </c>
      <c r="B280" s="1" t="s">
        <v>296</v>
      </c>
      <c r="C280" s="7" t="s">
        <v>239</v>
      </c>
      <c r="D280" s="1">
        <v>3600</v>
      </c>
      <c r="E280" s="1">
        <v>3600</v>
      </c>
      <c r="F280" s="1">
        <v>2713.6</v>
      </c>
      <c r="G280" s="1">
        <v>62</v>
      </c>
      <c r="H280" s="87">
        <v>978552</v>
      </c>
      <c r="I280" s="23" t="s">
        <v>201</v>
      </c>
      <c r="J280" s="89">
        <v>863618.88</v>
      </c>
      <c r="K280" s="27"/>
      <c r="L280" s="25">
        <f t="shared" si="12"/>
        <v>114933.12</v>
      </c>
      <c r="M280" s="24">
        <f t="shared" si="14"/>
        <v>0</v>
      </c>
      <c r="N280" s="26">
        <f t="shared" si="13"/>
        <v>863618.88</v>
      </c>
    </row>
    <row r="281" spans="1:14" ht="15.75">
      <c r="A281" s="20">
        <v>273</v>
      </c>
      <c r="B281" s="1" t="s">
        <v>296</v>
      </c>
      <c r="C281" s="7" t="s">
        <v>240</v>
      </c>
      <c r="D281" s="1">
        <v>414.9</v>
      </c>
      <c r="E281" s="1">
        <v>414.9</v>
      </c>
      <c r="F281" s="1">
        <v>377.36</v>
      </c>
      <c r="G281" s="1">
        <v>8</v>
      </c>
      <c r="H281" s="87">
        <v>136088.67</v>
      </c>
      <c r="I281" s="23" t="s">
        <v>201</v>
      </c>
      <c r="J281" s="89">
        <v>126652.5</v>
      </c>
      <c r="K281" s="27"/>
      <c r="L281" s="25">
        <f t="shared" si="12"/>
        <v>9436.170000000013</v>
      </c>
      <c r="M281" s="24">
        <f t="shared" si="14"/>
        <v>0</v>
      </c>
      <c r="N281" s="26">
        <f t="shared" si="13"/>
        <v>126652.5</v>
      </c>
    </row>
    <row r="282" spans="1:14" ht="15.75">
      <c r="A282" s="20">
        <v>274</v>
      </c>
      <c r="B282" s="1" t="s">
        <v>296</v>
      </c>
      <c r="C282" s="7" t="s">
        <v>241</v>
      </c>
      <c r="D282" s="1">
        <v>414.9</v>
      </c>
      <c r="E282" s="1">
        <v>414.9</v>
      </c>
      <c r="F282" s="1">
        <v>325</v>
      </c>
      <c r="G282" s="1">
        <v>8</v>
      </c>
      <c r="H282" s="87">
        <v>135734.05</v>
      </c>
      <c r="I282" s="23" t="s">
        <v>201</v>
      </c>
      <c r="J282" s="89">
        <v>119892.23</v>
      </c>
      <c r="K282" s="27"/>
      <c r="L282" s="25">
        <f t="shared" si="12"/>
        <v>15841.819999999992</v>
      </c>
      <c r="M282" s="24">
        <f t="shared" si="14"/>
        <v>0</v>
      </c>
      <c r="N282" s="26">
        <f t="shared" si="13"/>
        <v>119892.23</v>
      </c>
    </row>
    <row r="283" spans="1:14" ht="15.75">
      <c r="A283" s="20">
        <v>275</v>
      </c>
      <c r="B283" s="1" t="s">
        <v>296</v>
      </c>
      <c r="C283" s="7" t="s">
        <v>242</v>
      </c>
      <c r="D283" s="1">
        <v>441.6</v>
      </c>
      <c r="E283" s="1">
        <v>441.6</v>
      </c>
      <c r="F283" s="1">
        <v>355.2</v>
      </c>
      <c r="G283" s="1">
        <v>8</v>
      </c>
      <c r="H283" s="87">
        <v>144186.66</v>
      </c>
      <c r="I283" s="23" t="s">
        <v>201</v>
      </c>
      <c r="J283" s="89">
        <v>133538.13</v>
      </c>
      <c r="K283" s="27"/>
      <c r="L283" s="25">
        <f t="shared" si="12"/>
        <v>10648.529999999999</v>
      </c>
      <c r="M283" s="24">
        <f t="shared" si="14"/>
        <v>0</v>
      </c>
      <c r="N283" s="26">
        <f t="shared" si="13"/>
        <v>133538.13</v>
      </c>
    </row>
    <row r="284" spans="1:14" ht="15.75">
      <c r="A284" s="20">
        <v>276</v>
      </c>
      <c r="B284" s="1" t="s">
        <v>296</v>
      </c>
      <c r="C284" s="7" t="s">
        <v>243</v>
      </c>
      <c r="D284" s="1">
        <v>441.34</v>
      </c>
      <c r="E284" s="1">
        <v>441.34</v>
      </c>
      <c r="F284" s="1">
        <v>345.4</v>
      </c>
      <c r="G284" s="1">
        <v>8</v>
      </c>
      <c r="H284" s="87">
        <v>144352.54</v>
      </c>
      <c r="I284" s="23" t="s">
        <v>201</v>
      </c>
      <c r="J284" s="89">
        <v>117625.22</v>
      </c>
      <c r="K284" s="27"/>
      <c r="L284" s="25">
        <f t="shared" si="12"/>
        <v>26727.320000000007</v>
      </c>
      <c r="M284" s="24">
        <f t="shared" si="14"/>
        <v>0</v>
      </c>
      <c r="N284" s="26">
        <f t="shared" si="13"/>
        <v>117625.22</v>
      </c>
    </row>
    <row r="285" spans="1:14" ht="15.75">
      <c r="A285" s="20">
        <v>277</v>
      </c>
      <c r="B285" s="1" t="s">
        <v>296</v>
      </c>
      <c r="C285" s="7" t="s">
        <v>244</v>
      </c>
      <c r="D285" s="1">
        <v>687.9</v>
      </c>
      <c r="E285" s="1">
        <v>687.9</v>
      </c>
      <c r="F285" s="1">
        <v>498.1</v>
      </c>
      <c r="G285" s="1">
        <v>14</v>
      </c>
      <c r="H285" s="87">
        <v>205955.07</v>
      </c>
      <c r="I285" s="23" t="s">
        <v>201</v>
      </c>
      <c r="J285" s="89">
        <v>186951.83</v>
      </c>
      <c r="K285" s="27"/>
      <c r="L285" s="25">
        <f t="shared" si="12"/>
        <v>19003.24000000002</v>
      </c>
      <c r="M285" s="24">
        <f t="shared" si="14"/>
        <v>0</v>
      </c>
      <c r="N285" s="26">
        <f t="shared" si="13"/>
        <v>186951.83</v>
      </c>
    </row>
    <row r="286" spans="1:14" ht="15.75">
      <c r="A286" s="20">
        <v>278</v>
      </c>
      <c r="B286" s="1" t="s">
        <v>296</v>
      </c>
      <c r="C286" s="7" t="s">
        <v>245</v>
      </c>
      <c r="D286" s="1">
        <v>450</v>
      </c>
      <c r="E286" s="1">
        <v>450</v>
      </c>
      <c r="F286" s="1">
        <v>385.7</v>
      </c>
      <c r="G286" s="1">
        <v>8</v>
      </c>
      <c r="H286" s="87">
        <v>145164.61</v>
      </c>
      <c r="I286" s="23" t="s">
        <v>201</v>
      </c>
      <c r="J286" s="89">
        <v>142574.21</v>
      </c>
      <c r="K286" s="27">
        <f>49795.4+251827.6</f>
        <v>301623</v>
      </c>
      <c r="L286" s="25">
        <f t="shared" si="12"/>
        <v>2590.399999999994</v>
      </c>
      <c r="M286" s="24">
        <f t="shared" si="14"/>
        <v>-159048.79</v>
      </c>
      <c r="N286" s="26">
        <f t="shared" si="13"/>
        <v>-159048.79</v>
      </c>
    </row>
    <row r="287" spans="1:14" ht="15.75">
      <c r="A287" s="20">
        <v>279</v>
      </c>
      <c r="B287" s="1" t="s">
        <v>296</v>
      </c>
      <c r="C287" s="7" t="s">
        <v>246</v>
      </c>
      <c r="D287" s="1">
        <v>743.5</v>
      </c>
      <c r="E287" s="1">
        <v>743.5</v>
      </c>
      <c r="F287" s="1">
        <v>1218.5</v>
      </c>
      <c r="G287" s="1">
        <v>12</v>
      </c>
      <c r="H287" s="87">
        <v>438253.88</v>
      </c>
      <c r="I287" s="23" t="s">
        <v>201</v>
      </c>
      <c r="J287" s="89">
        <v>344998.35</v>
      </c>
      <c r="K287" s="27"/>
      <c r="L287" s="25">
        <f t="shared" si="12"/>
        <v>93255.53000000003</v>
      </c>
      <c r="M287" s="24">
        <f t="shared" si="14"/>
        <v>0</v>
      </c>
      <c r="N287" s="26">
        <f t="shared" si="13"/>
        <v>344998.35</v>
      </c>
    </row>
    <row r="288" spans="1:14" ht="15.75">
      <c r="A288" s="20">
        <v>280</v>
      </c>
      <c r="B288" s="1" t="s">
        <v>296</v>
      </c>
      <c r="C288" s="7" t="s">
        <v>247</v>
      </c>
      <c r="D288" s="1">
        <v>354.8</v>
      </c>
      <c r="E288" s="1">
        <v>354.8</v>
      </c>
      <c r="F288" s="1">
        <v>308</v>
      </c>
      <c r="G288" s="1">
        <v>6</v>
      </c>
      <c r="H288" s="87">
        <v>128701.73</v>
      </c>
      <c r="I288" s="23" t="s">
        <v>201</v>
      </c>
      <c r="J288" s="89">
        <v>108682.75</v>
      </c>
      <c r="K288" s="27"/>
      <c r="L288" s="25">
        <f t="shared" si="12"/>
        <v>20018.979999999996</v>
      </c>
      <c r="M288" s="24">
        <f t="shared" si="14"/>
        <v>0</v>
      </c>
      <c r="N288" s="26">
        <f t="shared" si="13"/>
        <v>108682.75</v>
      </c>
    </row>
    <row r="289" spans="1:14" ht="15.75">
      <c r="A289" s="20">
        <v>281</v>
      </c>
      <c r="B289" s="1" t="s">
        <v>296</v>
      </c>
      <c r="C289" s="7" t="s">
        <v>248</v>
      </c>
      <c r="D289" s="1">
        <v>354.8</v>
      </c>
      <c r="E289" s="1">
        <v>354.8</v>
      </c>
      <c r="F289" s="1">
        <v>356.9</v>
      </c>
      <c r="G289" s="1">
        <v>8</v>
      </c>
      <c r="H289" s="87">
        <v>127928.41</v>
      </c>
      <c r="I289" s="23" t="s">
        <v>201</v>
      </c>
      <c r="J289" s="89">
        <v>108327.98</v>
      </c>
      <c r="K289" s="27"/>
      <c r="L289" s="25">
        <f t="shared" si="12"/>
        <v>19600.430000000008</v>
      </c>
      <c r="M289" s="24">
        <f t="shared" si="14"/>
        <v>0</v>
      </c>
      <c r="N289" s="26">
        <f t="shared" si="13"/>
        <v>108327.98</v>
      </c>
    </row>
    <row r="290" spans="1:14" ht="15.75">
      <c r="A290" s="20">
        <v>282</v>
      </c>
      <c r="B290" s="1" t="s">
        <v>296</v>
      </c>
      <c r="C290" s="7" t="s">
        <v>249</v>
      </c>
      <c r="D290" s="1">
        <v>1000.3</v>
      </c>
      <c r="E290" s="1">
        <v>1000.3</v>
      </c>
      <c r="F290" s="1">
        <v>912.8</v>
      </c>
      <c r="G290" s="1">
        <v>22</v>
      </c>
      <c r="H290" s="87">
        <v>329165.2</v>
      </c>
      <c r="I290" s="23" t="s">
        <v>201</v>
      </c>
      <c r="J290" s="89">
        <v>288697.36</v>
      </c>
      <c r="K290" s="27">
        <v>836161.66</v>
      </c>
      <c r="L290" s="25">
        <f t="shared" si="12"/>
        <v>40467.840000000026</v>
      </c>
      <c r="M290" s="24">
        <f t="shared" si="14"/>
        <v>-547464.3</v>
      </c>
      <c r="N290" s="26">
        <f t="shared" si="13"/>
        <v>-547464.3</v>
      </c>
    </row>
    <row r="291" spans="1:14" ht="15.75">
      <c r="A291" s="20">
        <v>283</v>
      </c>
      <c r="B291" s="1" t="s">
        <v>296</v>
      </c>
      <c r="C291" s="7" t="s">
        <v>250</v>
      </c>
      <c r="D291" s="1">
        <v>1483.6</v>
      </c>
      <c r="E291" s="1">
        <v>1483.6</v>
      </c>
      <c r="F291" s="1">
        <v>1253.6</v>
      </c>
      <c r="G291" s="1">
        <v>24</v>
      </c>
      <c r="H291" s="87">
        <v>469345.76</v>
      </c>
      <c r="I291" s="23" t="s">
        <v>201</v>
      </c>
      <c r="J291" s="89">
        <v>388953.33</v>
      </c>
      <c r="K291" s="27"/>
      <c r="L291" s="25">
        <f t="shared" si="12"/>
        <v>80392.43</v>
      </c>
      <c r="M291" s="24">
        <f t="shared" si="14"/>
        <v>0</v>
      </c>
      <c r="N291" s="26">
        <f t="shared" si="13"/>
        <v>388953.33</v>
      </c>
    </row>
    <row r="292" spans="1:14" ht="15.75">
      <c r="A292" s="20">
        <v>284</v>
      </c>
      <c r="B292" s="1" t="s">
        <v>296</v>
      </c>
      <c r="C292" s="7" t="s">
        <v>251</v>
      </c>
      <c r="D292" s="1">
        <v>4042</v>
      </c>
      <c r="E292" s="1">
        <v>4042</v>
      </c>
      <c r="F292" s="1">
        <v>3569.3</v>
      </c>
      <c r="G292" s="1">
        <v>68</v>
      </c>
      <c r="H292" s="87">
        <v>1288550.01</v>
      </c>
      <c r="I292" s="23" t="s">
        <v>201</v>
      </c>
      <c r="J292" s="89">
        <v>1100168.97</v>
      </c>
      <c r="K292" s="27"/>
      <c r="L292" s="25">
        <f t="shared" si="12"/>
        <v>188381.04000000004</v>
      </c>
      <c r="M292" s="24">
        <f t="shared" si="14"/>
        <v>0</v>
      </c>
      <c r="N292" s="26">
        <f t="shared" si="13"/>
        <v>1100168.97</v>
      </c>
    </row>
    <row r="293" spans="1:14" ht="15.75">
      <c r="A293" s="20">
        <v>285</v>
      </c>
      <c r="B293" s="1" t="s">
        <v>296</v>
      </c>
      <c r="C293" s="7" t="s">
        <v>252</v>
      </c>
      <c r="D293" s="1">
        <v>1322.5</v>
      </c>
      <c r="E293" s="1">
        <v>1322.5</v>
      </c>
      <c r="F293" s="1">
        <v>1152.2</v>
      </c>
      <c r="G293" s="1">
        <v>20</v>
      </c>
      <c r="H293" s="87">
        <v>415495.31</v>
      </c>
      <c r="I293" s="23" t="s">
        <v>201</v>
      </c>
      <c r="J293" s="89">
        <v>346928.72</v>
      </c>
      <c r="K293" s="27">
        <f>26503.18+147639</f>
        <v>174142.18</v>
      </c>
      <c r="L293" s="25">
        <f t="shared" si="12"/>
        <v>68566.59000000003</v>
      </c>
      <c r="M293" s="24">
        <f t="shared" si="14"/>
        <v>172786.53999999998</v>
      </c>
      <c r="N293" s="26">
        <f t="shared" si="13"/>
        <v>172786.53999999998</v>
      </c>
    </row>
    <row r="294" spans="1:14" ht="15.75">
      <c r="A294" s="20">
        <v>286</v>
      </c>
      <c r="B294" s="1" t="s">
        <v>296</v>
      </c>
      <c r="C294" s="7" t="s">
        <v>253</v>
      </c>
      <c r="D294" s="1">
        <v>1793.7</v>
      </c>
      <c r="E294" s="1">
        <v>1793.7</v>
      </c>
      <c r="F294" s="1">
        <v>1215.2</v>
      </c>
      <c r="G294" s="1">
        <v>29</v>
      </c>
      <c r="H294" s="87">
        <v>502602.59</v>
      </c>
      <c r="I294" s="23" t="s">
        <v>201</v>
      </c>
      <c r="J294" s="89">
        <v>426838.05</v>
      </c>
      <c r="K294" s="27"/>
      <c r="L294" s="25">
        <f t="shared" si="12"/>
        <v>75764.54000000004</v>
      </c>
      <c r="M294" s="24">
        <f t="shared" si="14"/>
        <v>0</v>
      </c>
      <c r="N294" s="26">
        <f t="shared" si="13"/>
        <v>426838.05</v>
      </c>
    </row>
    <row r="295" spans="1:14" ht="15.75">
      <c r="A295" s="20">
        <v>287</v>
      </c>
      <c r="B295" s="1" t="s">
        <v>296</v>
      </c>
      <c r="C295" s="7" t="s">
        <v>254</v>
      </c>
      <c r="D295" s="1">
        <v>4608.1</v>
      </c>
      <c r="E295" s="1">
        <v>4608.1</v>
      </c>
      <c r="F295" s="1">
        <v>3552.8</v>
      </c>
      <c r="G295" s="1">
        <v>78</v>
      </c>
      <c r="H295" s="87">
        <v>1487930.82</v>
      </c>
      <c r="I295" s="23" t="s">
        <v>201</v>
      </c>
      <c r="J295" s="89">
        <v>1297859.62</v>
      </c>
      <c r="K295" s="27"/>
      <c r="L295" s="25">
        <f t="shared" si="12"/>
        <v>190071.19999999995</v>
      </c>
      <c r="M295" s="24">
        <f t="shared" si="14"/>
        <v>0</v>
      </c>
      <c r="N295" s="26">
        <f t="shared" si="13"/>
        <v>1297859.62</v>
      </c>
    </row>
    <row r="296" spans="1:14" ht="15.75">
      <c r="A296" s="20">
        <v>288</v>
      </c>
      <c r="B296" s="1" t="s">
        <v>296</v>
      </c>
      <c r="C296" s="7" t="s">
        <v>255</v>
      </c>
      <c r="D296" s="1">
        <v>498.5</v>
      </c>
      <c r="E296" s="1">
        <v>498.5</v>
      </c>
      <c r="F296" s="1">
        <v>455.2</v>
      </c>
      <c r="G296" s="1">
        <v>9</v>
      </c>
      <c r="H296" s="87">
        <v>164149.59</v>
      </c>
      <c r="I296" s="23" t="s">
        <v>201</v>
      </c>
      <c r="J296" s="89">
        <v>118731.94</v>
      </c>
      <c r="K296" s="27"/>
      <c r="L296" s="25">
        <f t="shared" si="12"/>
        <v>45417.649999999994</v>
      </c>
      <c r="M296" s="24">
        <f t="shared" si="14"/>
        <v>0</v>
      </c>
      <c r="N296" s="26">
        <f t="shared" si="13"/>
        <v>118731.94</v>
      </c>
    </row>
    <row r="297" spans="1:14" ht="15.75">
      <c r="A297" s="20">
        <v>289</v>
      </c>
      <c r="B297" s="1" t="s">
        <v>296</v>
      </c>
      <c r="C297" s="7" t="s">
        <v>441</v>
      </c>
      <c r="D297" s="1">
        <v>2864.7</v>
      </c>
      <c r="E297" s="1">
        <v>2124.7</v>
      </c>
      <c r="F297" s="1">
        <v>2124.7</v>
      </c>
      <c r="G297" s="1">
        <v>52</v>
      </c>
      <c r="H297" s="87">
        <v>547968.59</v>
      </c>
      <c r="I297" s="23" t="s">
        <v>201</v>
      </c>
      <c r="J297" s="89">
        <v>334982.02</v>
      </c>
      <c r="K297" s="27"/>
      <c r="L297" s="25">
        <f t="shared" si="12"/>
        <v>212986.56999999995</v>
      </c>
      <c r="M297" s="24">
        <f t="shared" si="14"/>
        <v>0</v>
      </c>
      <c r="N297" s="26">
        <f t="shared" si="13"/>
        <v>334982.02</v>
      </c>
    </row>
    <row r="298" spans="1:14" ht="15.75">
      <c r="A298" s="20">
        <v>290</v>
      </c>
      <c r="B298" s="1" t="s">
        <v>296</v>
      </c>
      <c r="C298" s="7" t="s">
        <v>256</v>
      </c>
      <c r="D298" s="1">
        <v>493.1</v>
      </c>
      <c r="E298" s="1">
        <v>493.1</v>
      </c>
      <c r="F298" s="1">
        <v>449.7</v>
      </c>
      <c r="G298" s="1">
        <v>9</v>
      </c>
      <c r="H298" s="87">
        <v>162258.59</v>
      </c>
      <c r="I298" s="23" t="s">
        <v>201</v>
      </c>
      <c r="J298" s="89">
        <v>133519.37</v>
      </c>
      <c r="K298" s="27"/>
      <c r="L298" s="25">
        <f t="shared" si="12"/>
        <v>28739.22</v>
      </c>
      <c r="M298" s="24">
        <f t="shared" si="14"/>
        <v>0</v>
      </c>
      <c r="N298" s="26">
        <f t="shared" si="13"/>
        <v>133519.37</v>
      </c>
    </row>
    <row r="299" spans="1:14" ht="15.75">
      <c r="A299" s="20">
        <v>291</v>
      </c>
      <c r="B299" s="1" t="s">
        <v>296</v>
      </c>
      <c r="C299" s="7" t="s">
        <v>257</v>
      </c>
      <c r="D299" s="1">
        <v>495.6</v>
      </c>
      <c r="E299" s="1">
        <v>495.6</v>
      </c>
      <c r="F299" s="1">
        <v>387.9</v>
      </c>
      <c r="G299" s="1">
        <v>9</v>
      </c>
      <c r="H299" s="87">
        <v>165339.72</v>
      </c>
      <c r="I299" s="23" t="s">
        <v>201</v>
      </c>
      <c r="J299" s="89">
        <v>144634.78</v>
      </c>
      <c r="K299" s="27"/>
      <c r="L299" s="25">
        <f t="shared" si="12"/>
        <v>20704.940000000002</v>
      </c>
      <c r="M299" s="24">
        <f t="shared" si="14"/>
        <v>0</v>
      </c>
      <c r="N299" s="26">
        <f t="shared" si="13"/>
        <v>144634.78</v>
      </c>
    </row>
    <row r="300" spans="1:14" ht="15.75">
      <c r="A300" s="20">
        <v>292</v>
      </c>
      <c r="B300" s="1" t="s">
        <v>296</v>
      </c>
      <c r="C300" s="7" t="s">
        <v>258</v>
      </c>
      <c r="D300" s="1">
        <v>785</v>
      </c>
      <c r="E300" s="1">
        <v>785</v>
      </c>
      <c r="F300" s="1">
        <v>724.4</v>
      </c>
      <c r="G300" s="1">
        <v>16</v>
      </c>
      <c r="H300" s="87">
        <v>261226.4</v>
      </c>
      <c r="I300" s="23" t="s">
        <v>201</v>
      </c>
      <c r="J300" s="89">
        <v>246054.93</v>
      </c>
      <c r="K300" s="27"/>
      <c r="L300" s="25">
        <f t="shared" si="12"/>
        <v>15171.470000000001</v>
      </c>
      <c r="M300" s="24">
        <f t="shared" si="14"/>
        <v>0</v>
      </c>
      <c r="N300" s="26">
        <f t="shared" si="13"/>
        <v>246054.93</v>
      </c>
    </row>
    <row r="301" spans="1:14" ht="15.75">
      <c r="A301" s="20">
        <v>293</v>
      </c>
      <c r="B301" s="1" t="s">
        <v>296</v>
      </c>
      <c r="C301" s="7" t="s">
        <v>259</v>
      </c>
      <c r="D301" s="1">
        <v>625.7</v>
      </c>
      <c r="E301" s="1">
        <v>625.7</v>
      </c>
      <c r="F301" s="1">
        <v>363.4</v>
      </c>
      <c r="G301" s="1">
        <v>27</v>
      </c>
      <c r="H301" s="87">
        <v>126790.47</v>
      </c>
      <c r="I301" s="23" t="s">
        <v>201</v>
      </c>
      <c r="J301" s="89">
        <v>99008.49</v>
      </c>
      <c r="K301" s="27"/>
      <c r="L301" s="25">
        <f t="shared" si="12"/>
        <v>27781.979999999996</v>
      </c>
      <c r="M301" s="24">
        <f t="shared" si="14"/>
        <v>0</v>
      </c>
      <c r="N301" s="26">
        <f t="shared" si="13"/>
        <v>99008.49</v>
      </c>
    </row>
    <row r="302" spans="1:14" ht="15.75">
      <c r="A302" s="20">
        <v>294</v>
      </c>
      <c r="B302" s="1" t="s">
        <v>296</v>
      </c>
      <c r="C302" s="7" t="s">
        <v>260</v>
      </c>
      <c r="D302" s="1">
        <v>1171.3</v>
      </c>
      <c r="E302" s="1">
        <v>1171.3</v>
      </c>
      <c r="F302" s="1">
        <v>778.4</v>
      </c>
      <c r="G302" s="1">
        <v>24</v>
      </c>
      <c r="H302" s="87">
        <v>294619.14</v>
      </c>
      <c r="I302" s="23" t="s">
        <v>201</v>
      </c>
      <c r="J302" s="89">
        <v>285010.19</v>
      </c>
      <c r="K302" s="27">
        <f>10983.6+499641.4</f>
        <v>510625</v>
      </c>
      <c r="L302" s="25">
        <f t="shared" si="12"/>
        <v>9608.950000000012</v>
      </c>
      <c r="M302" s="24">
        <f t="shared" si="14"/>
        <v>-225614.81</v>
      </c>
      <c r="N302" s="26">
        <f t="shared" si="13"/>
        <v>-225614.81</v>
      </c>
    </row>
    <row r="303" spans="1:14" ht="15.75">
      <c r="A303" s="20">
        <v>295</v>
      </c>
      <c r="B303" s="1" t="s">
        <v>296</v>
      </c>
      <c r="C303" s="7" t="s">
        <v>261</v>
      </c>
      <c r="D303" s="1">
        <v>389.9</v>
      </c>
      <c r="E303" s="1">
        <v>389.9</v>
      </c>
      <c r="F303" s="1">
        <v>360.6</v>
      </c>
      <c r="G303" s="1">
        <v>8</v>
      </c>
      <c r="H303" s="87">
        <v>130036.44</v>
      </c>
      <c r="I303" s="23" t="s">
        <v>201</v>
      </c>
      <c r="J303" s="89">
        <v>118010.66</v>
      </c>
      <c r="K303" s="27"/>
      <c r="L303" s="25">
        <f t="shared" si="12"/>
        <v>12025.779999999999</v>
      </c>
      <c r="M303" s="24">
        <f t="shared" si="14"/>
        <v>0</v>
      </c>
      <c r="N303" s="26">
        <f t="shared" si="13"/>
        <v>118010.66</v>
      </c>
    </row>
    <row r="304" spans="1:14" ht="15.75">
      <c r="A304" s="20">
        <v>296</v>
      </c>
      <c r="B304" s="1" t="s">
        <v>296</v>
      </c>
      <c r="C304" s="7" t="s">
        <v>262</v>
      </c>
      <c r="D304" s="1">
        <v>1304.5</v>
      </c>
      <c r="E304" s="1">
        <v>1304.5</v>
      </c>
      <c r="F304" s="1">
        <v>1186.6</v>
      </c>
      <c r="G304" s="1">
        <v>24</v>
      </c>
      <c r="H304" s="87">
        <v>436514.99</v>
      </c>
      <c r="I304" s="23" t="s">
        <v>201</v>
      </c>
      <c r="J304" s="89">
        <v>313107.73</v>
      </c>
      <c r="K304" s="27">
        <v>2531344.4</v>
      </c>
      <c r="L304" s="25">
        <f t="shared" si="12"/>
        <v>123407.26000000001</v>
      </c>
      <c r="M304" s="24">
        <f t="shared" si="14"/>
        <v>-2218236.67</v>
      </c>
      <c r="N304" s="26">
        <f t="shared" si="13"/>
        <v>-2218236.67</v>
      </c>
    </row>
    <row r="305" spans="1:14" ht="15.75">
      <c r="A305" s="20">
        <v>297</v>
      </c>
      <c r="B305" s="1" t="s">
        <v>296</v>
      </c>
      <c r="C305" s="7" t="s">
        <v>263</v>
      </c>
      <c r="D305" s="1">
        <v>996.6</v>
      </c>
      <c r="E305" s="1">
        <v>996.6</v>
      </c>
      <c r="F305" s="1">
        <v>900.3</v>
      </c>
      <c r="G305" s="1">
        <v>16</v>
      </c>
      <c r="H305" s="87">
        <v>324316.54</v>
      </c>
      <c r="I305" s="23" t="s">
        <v>201</v>
      </c>
      <c r="J305" s="89">
        <v>278701.01</v>
      </c>
      <c r="K305" s="27">
        <v>3027945.7</v>
      </c>
      <c r="L305" s="25">
        <f t="shared" si="12"/>
        <v>45615.52999999997</v>
      </c>
      <c r="M305" s="24">
        <f t="shared" si="14"/>
        <v>-2749244.6900000004</v>
      </c>
      <c r="N305" s="26">
        <f t="shared" si="13"/>
        <v>-2749244.6900000004</v>
      </c>
    </row>
    <row r="306" spans="1:14" ht="15.75">
      <c r="A306" s="20">
        <v>298</v>
      </c>
      <c r="B306" s="1" t="s">
        <v>296</v>
      </c>
      <c r="C306" s="7" t="s">
        <v>264</v>
      </c>
      <c r="D306" s="1">
        <v>1618.1</v>
      </c>
      <c r="E306" s="1">
        <v>1618.1</v>
      </c>
      <c r="F306" s="1">
        <v>970.6</v>
      </c>
      <c r="G306" s="1">
        <v>21</v>
      </c>
      <c r="H306" s="87">
        <v>395884.3</v>
      </c>
      <c r="I306" s="23" t="s">
        <v>201</v>
      </c>
      <c r="J306" s="89">
        <v>235630.23</v>
      </c>
      <c r="K306" s="27"/>
      <c r="L306" s="25">
        <f t="shared" si="12"/>
        <v>160254.06999999998</v>
      </c>
      <c r="M306" s="24">
        <f t="shared" si="14"/>
        <v>0</v>
      </c>
      <c r="N306" s="26">
        <f t="shared" si="13"/>
        <v>235630.23</v>
      </c>
    </row>
    <row r="307" spans="1:14" ht="15.75">
      <c r="A307" s="20">
        <v>299</v>
      </c>
      <c r="B307" s="1" t="s">
        <v>296</v>
      </c>
      <c r="C307" s="7" t="s">
        <v>265</v>
      </c>
      <c r="D307" s="1">
        <v>796</v>
      </c>
      <c r="E307" s="1">
        <v>796</v>
      </c>
      <c r="F307" s="1">
        <v>728.6</v>
      </c>
      <c r="G307" s="1">
        <v>16</v>
      </c>
      <c r="H307" s="87">
        <v>262741.16</v>
      </c>
      <c r="I307" s="23" t="s">
        <v>201</v>
      </c>
      <c r="J307" s="89">
        <v>264212.9</v>
      </c>
      <c r="K307" s="27">
        <v>1537180</v>
      </c>
      <c r="L307" s="25">
        <f t="shared" si="12"/>
        <v>-1471.740000000049</v>
      </c>
      <c r="M307" s="24">
        <f t="shared" si="14"/>
        <v>-1272967.1</v>
      </c>
      <c r="N307" s="26">
        <f t="shared" si="13"/>
        <v>-1272967.1</v>
      </c>
    </row>
    <row r="308" spans="1:14" ht="15.75">
      <c r="A308" s="20">
        <v>300</v>
      </c>
      <c r="B308" s="1" t="s">
        <v>296</v>
      </c>
      <c r="C308" s="7" t="s">
        <v>266</v>
      </c>
      <c r="D308" s="1">
        <v>439.2</v>
      </c>
      <c r="E308" s="1">
        <v>439.2</v>
      </c>
      <c r="F308" s="1">
        <v>390.6</v>
      </c>
      <c r="G308" s="1">
        <v>8</v>
      </c>
      <c r="H308" s="87">
        <v>140962.71</v>
      </c>
      <c r="I308" s="23" t="s">
        <v>201</v>
      </c>
      <c r="J308" s="89">
        <v>118678.95</v>
      </c>
      <c r="K308" s="27"/>
      <c r="L308" s="25">
        <f t="shared" si="12"/>
        <v>22283.759999999995</v>
      </c>
      <c r="M308" s="24">
        <f t="shared" si="14"/>
        <v>0</v>
      </c>
      <c r="N308" s="26">
        <f t="shared" si="13"/>
        <v>118678.95</v>
      </c>
    </row>
    <row r="309" spans="1:14" ht="15.75">
      <c r="A309" s="20">
        <v>301</v>
      </c>
      <c r="B309" s="1" t="s">
        <v>296</v>
      </c>
      <c r="C309" s="7" t="s">
        <v>267</v>
      </c>
      <c r="D309" s="1">
        <v>437.1</v>
      </c>
      <c r="E309" s="1">
        <v>437.1</v>
      </c>
      <c r="F309" s="1">
        <v>396.8</v>
      </c>
      <c r="G309" s="1">
        <v>8</v>
      </c>
      <c r="H309" s="87">
        <v>143090</v>
      </c>
      <c r="I309" s="23" t="s">
        <v>201</v>
      </c>
      <c r="J309" s="89">
        <v>112548.72</v>
      </c>
      <c r="K309" s="27"/>
      <c r="L309" s="25">
        <f t="shared" si="12"/>
        <v>30541.28</v>
      </c>
      <c r="M309" s="24">
        <f t="shared" si="14"/>
        <v>0</v>
      </c>
      <c r="N309" s="26">
        <f t="shared" si="13"/>
        <v>112548.72</v>
      </c>
    </row>
    <row r="310" spans="1:14" ht="15.75">
      <c r="A310" s="20">
        <v>302</v>
      </c>
      <c r="B310" s="1" t="s">
        <v>296</v>
      </c>
      <c r="C310" s="7" t="s">
        <v>268</v>
      </c>
      <c r="D310" s="1">
        <v>441.6</v>
      </c>
      <c r="E310" s="1">
        <v>441.6</v>
      </c>
      <c r="F310" s="1">
        <v>344.4</v>
      </c>
      <c r="G310" s="1">
        <v>8</v>
      </c>
      <c r="H310" s="87">
        <v>143234.32</v>
      </c>
      <c r="I310" s="23" t="s">
        <v>201</v>
      </c>
      <c r="J310" s="89">
        <v>123922.47</v>
      </c>
      <c r="K310" s="27"/>
      <c r="L310" s="25">
        <f t="shared" si="12"/>
        <v>19311.850000000006</v>
      </c>
      <c r="M310" s="24">
        <f t="shared" si="14"/>
        <v>0</v>
      </c>
      <c r="N310" s="26">
        <f t="shared" si="13"/>
        <v>123922.47</v>
      </c>
    </row>
    <row r="311" spans="1:14" ht="15.75">
      <c r="A311" s="20">
        <v>303</v>
      </c>
      <c r="B311" s="1" t="s">
        <v>296</v>
      </c>
      <c r="C311" s="7" t="s">
        <v>269</v>
      </c>
      <c r="D311" s="1">
        <v>454.9</v>
      </c>
      <c r="E311" s="1">
        <v>454.9</v>
      </c>
      <c r="F311" s="1">
        <v>413.2</v>
      </c>
      <c r="G311" s="1">
        <v>8</v>
      </c>
      <c r="H311" s="87">
        <v>149004.08</v>
      </c>
      <c r="I311" s="23" t="s">
        <v>201</v>
      </c>
      <c r="J311" s="89">
        <v>104216.02</v>
      </c>
      <c r="K311" s="27"/>
      <c r="L311" s="25">
        <f t="shared" si="12"/>
        <v>44788.05999999998</v>
      </c>
      <c r="M311" s="24">
        <f t="shared" si="14"/>
        <v>0</v>
      </c>
      <c r="N311" s="26">
        <f t="shared" si="13"/>
        <v>104216.02</v>
      </c>
    </row>
    <row r="312" spans="1:14" ht="15.75">
      <c r="A312" s="20">
        <v>304</v>
      </c>
      <c r="B312" s="1" t="s">
        <v>296</v>
      </c>
      <c r="C312" s="7" t="s">
        <v>270</v>
      </c>
      <c r="D312" s="1">
        <v>527.9</v>
      </c>
      <c r="E312" s="1">
        <v>527.9</v>
      </c>
      <c r="F312" s="1">
        <v>460.84</v>
      </c>
      <c r="G312" s="1">
        <v>12</v>
      </c>
      <c r="H312" s="87">
        <v>166544.34</v>
      </c>
      <c r="I312" s="23" t="s">
        <v>201</v>
      </c>
      <c r="J312" s="89">
        <v>122458.34</v>
      </c>
      <c r="K312" s="27"/>
      <c r="L312" s="25">
        <f t="shared" si="12"/>
        <v>44086</v>
      </c>
      <c r="M312" s="24">
        <f t="shared" si="14"/>
        <v>0</v>
      </c>
      <c r="N312" s="26">
        <f t="shared" si="13"/>
        <v>122458.34</v>
      </c>
    </row>
    <row r="313" spans="1:14" ht="15.75">
      <c r="A313" s="20">
        <v>305</v>
      </c>
      <c r="B313" s="1" t="s">
        <v>296</v>
      </c>
      <c r="C313" s="7" t="s">
        <v>271</v>
      </c>
      <c r="D313" s="1">
        <v>425.5</v>
      </c>
      <c r="E313" s="1">
        <v>425.5</v>
      </c>
      <c r="F313" s="1">
        <v>382.66</v>
      </c>
      <c r="G313" s="1">
        <v>8</v>
      </c>
      <c r="H313" s="87">
        <v>137991.65</v>
      </c>
      <c r="I313" s="23" t="s">
        <v>201</v>
      </c>
      <c r="J313" s="89">
        <v>130692.42</v>
      </c>
      <c r="K313" s="27"/>
      <c r="L313" s="25">
        <f t="shared" si="12"/>
        <v>7299.229999999996</v>
      </c>
      <c r="M313" s="24">
        <f t="shared" si="14"/>
        <v>0</v>
      </c>
      <c r="N313" s="26">
        <f t="shared" si="13"/>
        <v>130692.42</v>
      </c>
    </row>
    <row r="314" spans="1:14" ht="15.75">
      <c r="A314" s="20">
        <v>306</v>
      </c>
      <c r="B314" s="1" t="s">
        <v>296</v>
      </c>
      <c r="C314" s="7" t="s">
        <v>272</v>
      </c>
      <c r="D314" s="1">
        <v>412.8</v>
      </c>
      <c r="E314" s="1">
        <v>412.8</v>
      </c>
      <c r="F314" s="1">
        <v>320.44</v>
      </c>
      <c r="G314" s="1">
        <v>8</v>
      </c>
      <c r="H314" s="87">
        <v>134179.57</v>
      </c>
      <c r="I314" s="23" t="s">
        <v>201</v>
      </c>
      <c r="J314" s="89">
        <v>118727.12</v>
      </c>
      <c r="K314" s="27"/>
      <c r="L314" s="25">
        <f t="shared" si="12"/>
        <v>15452.450000000012</v>
      </c>
      <c r="M314" s="24">
        <f t="shared" si="14"/>
        <v>0</v>
      </c>
      <c r="N314" s="26">
        <f t="shared" si="13"/>
        <v>118727.12</v>
      </c>
    </row>
    <row r="315" spans="1:14" ht="15.75">
      <c r="A315" s="20">
        <v>307</v>
      </c>
      <c r="B315" s="1" t="s">
        <v>296</v>
      </c>
      <c r="C315" s="7" t="s">
        <v>273</v>
      </c>
      <c r="D315" s="1">
        <v>419.2</v>
      </c>
      <c r="E315" s="1">
        <v>419.2</v>
      </c>
      <c r="F315" s="1">
        <v>321.72</v>
      </c>
      <c r="G315" s="1">
        <v>8</v>
      </c>
      <c r="H315" s="87">
        <v>134356.14</v>
      </c>
      <c r="I315" s="23" t="s">
        <v>201</v>
      </c>
      <c r="J315" s="89">
        <v>125413.94</v>
      </c>
      <c r="K315" s="27"/>
      <c r="L315" s="25">
        <f t="shared" si="12"/>
        <v>8942.200000000012</v>
      </c>
      <c r="M315" s="24">
        <f t="shared" si="14"/>
        <v>0</v>
      </c>
      <c r="N315" s="26">
        <f t="shared" si="13"/>
        <v>125413.94</v>
      </c>
    </row>
    <row r="316" spans="1:14" ht="15.75">
      <c r="A316" s="20">
        <v>308</v>
      </c>
      <c r="B316" s="1" t="s">
        <v>296</v>
      </c>
      <c r="C316" s="7" t="s">
        <v>274</v>
      </c>
      <c r="D316" s="1">
        <v>549.7</v>
      </c>
      <c r="E316" s="1">
        <v>549.7</v>
      </c>
      <c r="F316" s="1">
        <v>449.8</v>
      </c>
      <c r="G316" s="1">
        <v>12</v>
      </c>
      <c r="H316" s="87">
        <v>172769</v>
      </c>
      <c r="I316" s="23" t="s">
        <v>201</v>
      </c>
      <c r="J316" s="89">
        <v>160855.21</v>
      </c>
      <c r="K316" s="27"/>
      <c r="L316" s="25">
        <f t="shared" si="12"/>
        <v>11913.790000000008</v>
      </c>
      <c r="M316" s="24">
        <f t="shared" si="14"/>
        <v>0</v>
      </c>
      <c r="N316" s="26">
        <f t="shared" si="13"/>
        <v>160855.21</v>
      </c>
    </row>
    <row r="317" spans="1:14" ht="15.75">
      <c r="A317" s="20">
        <v>309</v>
      </c>
      <c r="B317" s="1" t="s">
        <v>296</v>
      </c>
      <c r="C317" s="7" t="s">
        <v>275</v>
      </c>
      <c r="D317" s="1">
        <v>910</v>
      </c>
      <c r="E317" s="1">
        <v>910</v>
      </c>
      <c r="F317" s="1">
        <v>761</v>
      </c>
      <c r="G317" s="1">
        <v>24</v>
      </c>
      <c r="H317" s="87">
        <v>274677.29</v>
      </c>
      <c r="I317" s="23" t="s">
        <v>201</v>
      </c>
      <c r="J317" s="89">
        <v>184924.83</v>
      </c>
      <c r="K317" s="27"/>
      <c r="L317" s="25">
        <f t="shared" si="12"/>
        <v>89752.45999999999</v>
      </c>
      <c r="M317" s="24">
        <f t="shared" si="14"/>
        <v>0</v>
      </c>
      <c r="N317" s="26">
        <f t="shared" si="13"/>
        <v>184924.83</v>
      </c>
    </row>
    <row r="318" spans="1:14" ht="15.75">
      <c r="A318" s="20">
        <v>310</v>
      </c>
      <c r="B318" s="1" t="s">
        <v>296</v>
      </c>
      <c r="C318" s="7" t="s">
        <v>276</v>
      </c>
      <c r="D318" s="1">
        <v>4092.9</v>
      </c>
      <c r="E318" s="1">
        <v>4092.9</v>
      </c>
      <c r="F318" s="1">
        <v>3544.8</v>
      </c>
      <c r="G318" s="1">
        <v>67</v>
      </c>
      <c r="H318" s="87">
        <v>1318901.42</v>
      </c>
      <c r="I318" s="23" t="s">
        <v>201</v>
      </c>
      <c r="J318" s="89">
        <v>1272920.58</v>
      </c>
      <c r="K318" s="27">
        <v>833981.2</v>
      </c>
      <c r="L318" s="25">
        <f t="shared" si="12"/>
        <v>45980.83999999985</v>
      </c>
      <c r="M318" s="24">
        <f t="shared" si="14"/>
        <v>438939.3800000001</v>
      </c>
      <c r="N318" s="26">
        <f t="shared" si="13"/>
        <v>438939.3800000001</v>
      </c>
    </row>
    <row r="319" spans="1:14" ht="15.75">
      <c r="A319" s="20">
        <v>311</v>
      </c>
      <c r="B319" s="1" t="s">
        <v>296</v>
      </c>
      <c r="C319" s="7" t="s">
        <v>277</v>
      </c>
      <c r="D319" s="1">
        <v>928.9</v>
      </c>
      <c r="E319" s="1">
        <v>928.9</v>
      </c>
      <c r="F319" s="1">
        <v>770.3</v>
      </c>
      <c r="G319" s="1">
        <v>24</v>
      </c>
      <c r="H319" s="87">
        <v>277365.01</v>
      </c>
      <c r="I319" s="23" t="s">
        <v>201</v>
      </c>
      <c r="J319" s="89">
        <v>196227.97</v>
      </c>
      <c r="K319" s="27"/>
      <c r="L319" s="25">
        <f t="shared" si="12"/>
        <v>81137.04000000001</v>
      </c>
      <c r="M319" s="24">
        <f t="shared" si="14"/>
        <v>0</v>
      </c>
      <c r="N319" s="26">
        <f t="shared" si="13"/>
        <v>196227.97</v>
      </c>
    </row>
    <row r="320" spans="1:14" ht="15.75">
      <c r="A320" s="20">
        <v>312</v>
      </c>
      <c r="B320" s="1" t="s">
        <v>296</v>
      </c>
      <c r="C320" s="7" t="s">
        <v>278</v>
      </c>
      <c r="D320" s="1">
        <v>929.2</v>
      </c>
      <c r="E320" s="1">
        <v>929.2</v>
      </c>
      <c r="F320" s="1">
        <v>731.7</v>
      </c>
      <c r="G320" s="1">
        <v>25</v>
      </c>
      <c r="H320" s="87">
        <v>264003.11</v>
      </c>
      <c r="I320" s="23" t="s">
        <v>201</v>
      </c>
      <c r="J320" s="89">
        <v>180636.94</v>
      </c>
      <c r="K320" s="27"/>
      <c r="L320" s="25">
        <f t="shared" si="12"/>
        <v>83366.16999999998</v>
      </c>
      <c r="M320" s="24">
        <f t="shared" si="14"/>
        <v>0</v>
      </c>
      <c r="N320" s="26">
        <f t="shared" si="13"/>
        <v>180636.94</v>
      </c>
    </row>
    <row r="321" spans="1:14" ht="15.75">
      <c r="A321" s="20">
        <v>313</v>
      </c>
      <c r="B321" s="1" t="s">
        <v>296</v>
      </c>
      <c r="C321" s="7" t="s">
        <v>279</v>
      </c>
      <c r="D321" s="1">
        <v>908.9</v>
      </c>
      <c r="E321" s="1">
        <v>908.9</v>
      </c>
      <c r="F321" s="1">
        <v>753.7</v>
      </c>
      <c r="G321" s="1">
        <v>24</v>
      </c>
      <c r="H321" s="87">
        <v>271024.82</v>
      </c>
      <c r="I321" s="23" t="s">
        <v>201</v>
      </c>
      <c r="J321" s="89">
        <v>204679.53</v>
      </c>
      <c r="K321" s="27"/>
      <c r="L321" s="25">
        <f t="shared" si="12"/>
        <v>66345.29000000001</v>
      </c>
      <c r="M321" s="24">
        <f t="shared" si="14"/>
        <v>0</v>
      </c>
      <c r="N321" s="26">
        <f t="shared" si="13"/>
        <v>204679.53</v>
      </c>
    </row>
    <row r="322" spans="1:14" ht="15.75">
      <c r="A322" s="20">
        <v>314</v>
      </c>
      <c r="B322" s="1" t="s">
        <v>296</v>
      </c>
      <c r="C322" s="7" t="s">
        <v>280</v>
      </c>
      <c r="D322" s="1">
        <v>381</v>
      </c>
      <c r="E322" s="1">
        <v>381</v>
      </c>
      <c r="F322" s="1">
        <v>286</v>
      </c>
      <c r="G322" s="1">
        <v>6</v>
      </c>
      <c r="H322" s="87">
        <v>126068.68</v>
      </c>
      <c r="I322" s="23" t="s">
        <v>201</v>
      </c>
      <c r="J322" s="89">
        <v>126569.45</v>
      </c>
      <c r="K322" s="27"/>
      <c r="L322" s="25">
        <f t="shared" si="12"/>
        <v>-500.7700000000041</v>
      </c>
      <c r="M322" s="24">
        <f t="shared" si="14"/>
        <v>0</v>
      </c>
      <c r="N322" s="26">
        <f t="shared" si="13"/>
        <v>126569.45</v>
      </c>
    </row>
    <row r="323" spans="1:14" ht="15.75">
      <c r="A323" s="20">
        <v>315</v>
      </c>
      <c r="B323" s="1" t="s">
        <v>296</v>
      </c>
      <c r="C323" s="7" t="s">
        <v>281</v>
      </c>
      <c r="D323" s="1">
        <v>351.6</v>
      </c>
      <c r="E323" s="1">
        <v>351.6</v>
      </c>
      <c r="F323" s="1">
        <v>321</v>
      </c>
      <c r="G323" s="1">
        <v>8</v>
      </c>
      <c r="H323" s="87">
        <v>115755.92</v>
      </c>
      <c r="I323" s="23" t="s">
        <v>201</v>
      </c>
      <c r="J323" s="89">
        <v>111135.23</v>
      </c>
      <c r="K323" s="27"/>
      <c r="L323" s="25">
        <f t="shared" si="12"/>
        <v>4620.690000000002</v>
      </c>
      <c r="M323" s="24">
        <f t="shared" si="14"/>
        <v>0</v>
      </c>
      <c r="N323" s="26">
        <f t="shared" si="13"/>
        <v>111135.23</v>
      </c>
    </row>
    <row r="324" spans="1:14" ht="15.75">
      <c r="A324" s="20">
        <v>316</v>
      </c>
      <c r="B324" s="1" t="s">
        <v>296</v>
      </c>
      <c r="C324" s="7" t="s">
        <v>282</v>
      </c>
      <c r="D324" s="1">
        <v>716</v>
      </c>
      <c r="E324" s="1">
        <v>716</v>
      </c>
      <c r="F324" s="1">
        <v>559.9</v>
      </c>
      <c r="G324" s="1">
        <v>12</v>
      </c>
      <c r="H324" s="87">
        <v>201906.39</v>
      </c>
      <c r="I324" s="23" t="s">
        <v>201</v>
      </c>
      <c r="J324" s="89">
        <v>177966.63</v>
      </c>
      <c r="K324" s="27"/>
      <c r="L324" s="25">
        <f t="shared" si="12"/>
        <v>23939.76000000001</v>
      </c>
      <c r="M324" s="24">
        <f t="shared" si="14"/>
        <v>0</v>
      </c>
      <c r="N324" s="26">
        <f t="shared" si="13"/>
        <v>177966.63</v>
      </c>
    </row>
    <row r="325" spans="1:14" ht="15.75">
      <c r="A325" s="20">
        <v>317</v>
      </c>
      <c r="B325" s="1" t="s">
        <v>296</v>
      </c>
      <c r="C325" s="7" t="s">
        <v>283</v>
      </c>
      <c r="D325" s="1">
        <v>1287.6</v>
      </c>
      <c r="E325" s="1">
        <v>1287.6</v>
      </c>
      <c r="F325" s="1">
        <v>1155.9</v>
      </c>
      <c r="G325" s="1">
        <v>24</v>
      </c>
      <c r="H325" s="87">
        <v>417081.76</v>
      </c>
      <c r="I325" s="23" t="s">
        <v>201</v>
      </c>
      <c r="J325" s="89">
        <v>415053.43</v>
      </c>
      <c r="K325" s="27"/>
      <c r="L325" s="25">
        <f t="shared" si="12"/>
        <v>2028.3300000000163</v>
      </c>
      <c r="M325" s="24">
        <f t="shared" si="14"/>
        <v>0</v>
      </c>
      <c r="N325" s="26">
        <f t="shared" si="13"/>
        <v>415053.43</v>
      </c>
    </row>
    <row r="326" spans="1:14" ht="15.75">
      <c r="A326" s="20">
        <v>318</v>
      </c>
      <c r="B326" s="1" t="s">
        <v>296</v>
      </c>
      <c r="C326" s="7" t="s">
        <v>422</v>
      </c>
      <c r="D326" s="1">
        <v>479.6</v>
      </c>
      <c r="E326" s="1">
        <v>479.6</v>
      </c>
      <c r="F326" s="30">
        <v>215.7</v>
      </c>
      <c r="G326" s="1">
        <v>12</v>
      </c>
      <c r="H326" s="87">
        <v>116963.61</v>
      </c>
      <c r="I326" s="23" t="s">
        <v>201</v>
      </c>
      <c r="J326" s="89">
        <v>100769.9</v>
      </c>
      <c r="K326" s="27"/>
      <c r="L326" s="25">
        <f t="shared" si="12"/>
        <v>16193.710000000006</v>
      </c>
      <c r="M326" s="24">
        <f t="shared" si="14"/>
        <v>0</v>
      </c>
      <c r="N326" s="26">
        <f t="shared" si="13"/>
        <v>100769.9</v>
      </c>
    </row>
    <row r="327" spans="1:14" ht="15.75">
      <c r="A327" s="20">
        <v>319</v>
      </c>
      <c r="B327" s="1" t="s">
        <v>296</v>
      </c>
      <c r="C327" s="7" t="s">
        <v>284</v>
      </c>
      <c r="D327" s="1">
        <v>784.3</v>
      </c>
      <c r="E327" s="1">
        <v>784.3</v>
      </c>
      <c r="F327" s="1">
        <v>726.5</v>
      </c>
      <c r="G327" s="1">
        <v>16</v>
      </c>
      <c r="H327" s="87">
        <v>262055.96</v>
      </c>
      <c r="I327" s="23" t="s">
        <v>201</v>
      </c>
      <c r="J327" s="89">
        <v>247210.04</v>
      </c>
      <c r="K327" s="27"/>
      <c r="L327" s="25">
        <f t="shared" si="12"/>
        <v>14845.919999999984</v>
      </c>
      <c r="M327" s="24">
        <f t="shared" si="14"/>
        <v>0</v>
      </c>
      <c r="N327" s="26">
        <f t="shared" si="13"/>
        <v>247210.04</v>
      </c>
    </row>
    <row r="328" spans="1:14" ht="15.75">
      <c r="A328" s="20">
        <v>320</v>
      </c>
      <c r="B328" s="1" t="s">
        <v>296</v>
      </c>
      <c r="C328" s="7" t="s">
        <v>285</v>
      </c>
      <c r="D328" s="1">
        <v>954.4</v>
      </c>
      <c r="E328" s="1">
        <v>954.4</v>
      </c>
      <c r="F328" s="1">
        <v>595.2</v>
      </c>
      <c r="G328" s="1">
        <v>12</v>
      </c>
      <c r="H328" s="87">
        <v>214707.62</v>
      </c>
      <c r="I328" s="23" t="s">
        <v>201</v>
      </c>
      <c r="J328" s="89">
        <v>182066.56</v>
      </c>
      <c r="K328" s="27"/>
      <c r="L328" s="25">
        <f t="shared" si="12"/>
        <v>32641.059999999998</v>
      </c>
      <c r="M328" s="24">
        <f t="shared" si="14"/>
        <v>0</v>
      </c>
      <c r="N328" s="26">
        <f t="shared" si="13"/>
        <v>182066.56</v>
      </c>
    </row>
    <row r="329" spans="1:14" ht="15.75">
      <c r="A329" s="20">
        <v>321</v>
      </c>
      <c r="B329" s="1" t="s">
        <v>296</v>
      </c>
      <c r="C329" s="7" t="s">
        <v>286</v>
      </c>
      <c r="D329" s="1">
        <v>782.3</v>
      </c>
      <c r="E329" s="1">
        <v>782.3</v>
      </c>
      <c r="F329" s="1">
        <v>718.8</v>
      </c>
      <c r="G329" s="1">
        <v>17</v>
      </c>
      <c r="H329" s="87">
        <v>259206.98</v>
      </c>
      <c r="I329" s="23" t="s">
        <v>201</v>
      </c>
      <c r="J329" s="89">
        <v>245595.62</v>
      </c>
      <c r="K329" s="27"/>
      <c r="L329" s="25">
        <f t="shared" si="12"/>
        <v>13611.360000000015</v>
      </c>
      <c r="M329" s="24">
        <f t="shared" si="14"/>
        <v>0</v>
      </c>
      <c r="N329" s="26">
        <f t="shared" si="13"/>
        <v>245595.62</v>
      </c>
    </row>
    <row r="330" spans="1:14" ht="15.75">
      <c r="A330" s="20">
        <v>322</v>
      </c>
      <c r="B330" s="1" t="s">
        <v>296</v>
      </c>
      <c r="C330" s="7" t="s">
        <v>287</v>
      </c>
      <c r="D330" s="1">
        <v>1139</v>
      </c>
      <c r="E330" s="1">
        <v>1139</v>
      </c>
      <c r="F330" s="1">
        <v>1100</v>
      </c>
      <c r="G330" s="1">
        <v>24</v>
      </c>
      <c r="H330" s="87">
        <v>395589.92</v>
      </c>
      <c r="I330" s="23" t="s">
        <v>201</v>
      </c>
      <c r="J330" s="89">
        <v>315251.29</v>
      </c>
      <c r="K330" s="27"/>
      <c r="L330" s="25">
        <f t="shared" si="12"/>
        <v>80338.63</v>
      </c>
      <c r="M330" s="24">
        <f t="shared" si="14"/>
        <v>0</v>
      </c>
      <c r="N330" s="26">
        <f t="shared" si="13"/>
        <v>315251.29</v>
      </c>
    </row>
    <row r="331" spans="1:14" ht="15.75">
      <c r="A331" s="20">
        <v>323</v>
      </c>
      <c r="B331" s="1" t="s">
        <v>296</v>
      </c>
      <c r="C331" s="7" t="s">
        <v>288</v>
      </c>
      <c r="D331" s="1">
        <v>795.2</v>
      </c>
      <c r="E331" s="1">
        <v>795.2</v>
      </c>
      <c r="F331" s="1">
        <v>692.77</v>
      </c>
      <c r="G331" s="1">
        <v>16</v>
      </c>
      <c r="H331" s="87">
        <v>264968.97</v>
      </c>
      <c r="I331" s="23" t="s">
        <v>201</v>
      </c>
      <c r="J331" s="89">
        <v>217025.08</v>
      </c>
      <c r="K331" s="27">
        <f>194151.8+352580.2</f>
        <v>546732</v>
      </c>
      <c r="L331" s="25">
        <f aca="true" t="shared" si="15" ref="L331:L394">H331-J331</f>
        <v>47943.889999999985</v>
      </c>
      <c r="M331" s="24">
        <f t="shared" si="14"/>
        <v>-329706.92000000004</v>
      </c>
      <c r="N331" s="26">
        <f aca="true" t="shared" si="16" ref="N331:N394">J331-K331</f>
        <v>-329706.92000000004</v>
      </c>
    </row>
    <row r="332" spans="1:14" ht="15.75">
      <c r="A332" s="20">
        <v>324</v>
      </c>
      <c r="B332" s="1" t="s">
        <v>296</v>
      </c>
      <c r="C332" s="7" t="s">
        <v>289</v>
      </c>
      <c r="D332" s="1">
        <v>807.3</v>
      </c>
      <c r="E332" s="1">
        <v>807.3</v>
      </c>
      <c r="F332" s="1">
        <v>751.7</v>
      </c>
      <c r="G332" s="1">
        <v>16</v>
      </c>
      <c r="H332" s="87">
        <v>270457.83</v>
      </c>
      <c r="I332" s="23" t="s">
        <v>201</v>
      </c>
      <c r="J332" s="89">
        <v>223988.27</v>
      </c>
      <c r="K332" s="27"/>
      <c r="L332" s="25">
        <f t="shared" si="15"/>
        <v>46469.56000000003</v>
      </c>
      <c r="M332" s="24">
        <f aca="true" t="shared" si="17" ref="M332:M395">IF(K332=0,O332,N332)</f>
        <v>0</v>
      </c>
      <c r="N332" s="26">
        <f t="shared" si="16"/>
        <v>223988.27</v>
      </c>
    </row>
    <row r="333" spans="1:14" ht="15.75">
      <c r="A333" s="20">
        <v>325</v>
      </c>
      <c r="B333" s="1" t="s">
        <v>296</v>
      </c>
      <c r="C333" s="7" t="s">
        <v>290</v>
      </c>
      <c r="D333" s="1">
        <v>1188.9</v>
      </c>
      <c r="E333" s="1">
        <v>1188.9</v>
      </c>
      <c r="F333" s="1">
        <v>1064.2</v>
      </c>
      <c r="G333" s="1">
        <v>25</v>
      </c>
      <c r="H333" s="87">
        <v>398510.47</v>
      </c>
      <c r="I333" s="23" t="s">
        <v>201</v>
      </c>
      <c r="J333" s="89">
        <v>369014.93</v>
      </c>
      <c r="K333" s="27"/>
      <c r="L333" s="25">
        <f t="shared" si="15"/>
        <v>29495.53999999998</v>
      </c>
      <c r="M333" s="24">
        <f t="shared" si="17"/>
        <v>0</v>
      </c>
      <c r="N333" s="26">
        <f t="shared" si="16"/>
        <v>369014.93</v>
      </c>
    </row>
    <row r="334" spans="1:14" ht="15.75">
      <c r="A334" s="20">
        <v>326</v>
      </c>
      <c r="B334" s="1" t="s">
        <v>296</v>
      </c>
      <c r="C334" s="7" t="s">
        <v>291</v>
      </c>
      <c r="D334" s="1">
        <v>829.3</v>
      </c>
      <c r="E334" s="1">
        <v>829.3</v>
      </c>
      <c r="F334" s="1">
        <v>761.6</v>
      </c>
      <c r="G334" s="1">
        <v>16</v>
      </c>
      <c r="H334" s="87">
        <v>274641.27</v>
      </c>
      <c r="I334" s="23" t="s">
        <v>201</v>
      </c>
      <c r="J334" s="89">
        <v>214663.91</v>
      </c>
      <c r="K334" s="27"/>
      <c r="L334" s="25">
        <f t="shared" si="15"/>
        <v>59977.360000000015</v>
      </c>
      <c r="M334" s="24">
        <f t="shared" si="17"/>
        <v>0</v>
      </c>
      <c r="N334" s="26">
        <f t="shared" si="16"/>
        <v>214663.91</v>
      </c>
    </row>
    <row r="335" spans="1:14" ht="15.75">
      <c r="A335" s="20">
        <v>327</v>
      </c>
      <c r="B335" s="1" t="s">
        <v>296</v>
      </c>
      <c r="C335" s="7" t="s">
        <v>292</v>
      </c>
      <c r="D335" s="1">
        <v>808.7</v>
      </c>
      <c r="E335" s="1">
        <v>808.7</v>
      </c>
      <c r="F335" s="1">
        <v>732</v>
      </c>
      <c r="G335" s="1">
        <v>16</v>
      </c>
      <c r="H335" s="87">
        <v>264147.32</v>
      </c>
      <c r="I335" s="23" t="s">
        <v>201</v>
      </c>
      <c r="J335" s="89">
        <v>149493.64</v>
      </c>
      <c r="K335" s="27"/>
      <c r="L335" s="25">
        <f t="shared" si="15"/>
        <v>114653.68</v>
      </c>
      <c r="M335" s="24">
        <f t="shared" si="17"/>
        <v>0</v>
      </c>
      <c r="N335" s="26">
        <f t="shared" si="16"/>
        <v>149493.64</v>
      </c>
    </row>
    <row r="336" spans="1:14" ht="15.75">
      <c r="A336" s="20">
        <v>328</v>
      </c>
      <c r="B336" s="1" t="s">
        <v>296</v>
      </c>
      <c r="C336" s="7" t="s">
        <v>293</v>
      </c>
      <c r="D336" s="1">
        <v>808.7</v>
      </c>
      <c r="E336" s="1">
        <v>808.7</v>
      </c>
      <c r="F336" s="1">
        <v>704.8</v>
      </c>
      <c r="G336" s="1">
        <v>16</v>
      </c>
      <c r="H336" s="87">
        <v>254374.48</v>
      </c>
      <c r="I336" s="23" t="s">
        <v>201</v>
      </c>
      <c r="J336" s="89">
        <v>214940.58</v>
      </c>
      <c r="K336" s="27">
        <v>1212669.28</v>
      </c>
      <c r="L336" s="25">
        <f t="shared" si="15"/>
        <v>39433.90000000002</v>
      </c>
      <c r="M336" s="24">
        <f t="shared" si="17"/>
        <v>-997728.7000000001</v>
      </c>
      <c r="N336" s="26">
        <f t="shared" si="16"/>
        <v>-997728.7000000001</v>
      </c>
    </row>
    <row r="337" spans="1:14" ht="15.75">
      <c r="A337" s="20">
        <v>329</v>
      </c>
      <c r="B337" s="1" t="s">
        <v>296</v>
      </c>
      <c r="C337" s="7" t="s">
        <v>294</v>
      </c>
      <c r="D337" s="1">
        <v>792.7</v>
      </c>
      <c r="E337" s="1">
        <v>792.7</v>
      </c>
      <c r="F337" s="1">
        <v>679.3</v>
      </c>
      <c r="G337" s="1">
        <v>15</v>
      </c>
      <c r="H337" s="87">
        <v>244962.49</v>
      </c>
      <c r="I337" s="23" t="s">
        <v>201</v>
      </c>
      <c r="J337" s="89">
        <v>182401.63</v>
      </c>
      <c r="K337" s="27"/>
      <c r="L337" s="25">
        <f t="shared" si="15"/>
        <v>62560.859999999986</v>
      </c>
      <c r="M337" s="24">
        <f t="shared" si="17"/>
        <v>0</v>
      </c>
      <c r="N337" s="26">
        <f t="shared" si="16"/>
        <v>182401.63</v>
      </c>
    </row>
    <row r="338" spans="1:14" ht="15.75">
      <c r="A338" s="20">
        <v>330</v>
      </c>
      <c r="B338" s="1" t="s">
        <v>296</v>
      </c>
      <c r="C338" s="7" t="s">
        <v>295</v>
      </c>
      <c r="D338" s="1">
        <v>994.4</v>
      </c>
      <c r="E338" s="1">
        <v>994.4</v>
      </c>
      <c r="F338" s="1">
        <v>809.9</v>
      </c>
      <c r="G338" s="1">
        <v>15</v>
      </c>
      <c r="H338" s="87">
        <v>291444.79</v>
      </c>
      <c r="I338" s="23" t="s">
        <v>201</v>
      </c>
      <c r="J338" s="89">
        <v>185026.69</v>
      </c>
      <c r="K338" s="27">
        <v>735117.51</v>
      </c>
      <c r="L338" s="25">
        <f t="shared" si="15"/>
        <v>106418.09999999998</v>
      </c>
      <c r="M338" s="24">
        <f t="shared" si="17"/>
        <v>-550090.8200000001</v>
      </c>
      <c r="N338" s="26">
        <f t="shared" si="16"/>
        <v>-550090.8200000001</v>
      </c>
    </row>
    <row r="339" spans="1:14" ht="15.75">
      <c r="A339" s="20">
        <v>331</v>
      </c>
      <c r="B339" s="16" t="s">
        <v>394</v>
      </c>
      <c r="C339" s="55" t="s">
        <v>297</v>
      </c>
      <c r="D339" s="2">
        <v>3368.2</v>
      </c>
      <c r="E339" s="2">
        <v>2351.3</v>
      </c>
      <c r="F339" s="31">
        <v>2022.7</v>
      </c>
      <c r="G339" s="2">
        <v>27</v>
      </c>
      <c r="H339" s="87">
        <v>729405.89</v>
      </c>
      <c r="I339" s="23" t="s">
        <v>201</v>
      </c>
      <c r="J339" s="89">
        <v>506599.01</v>
      </c>
      <c r="K339" s="27"/>
      <c r="L339" s="25">
        <f t="shared" si="15"/>
        <v>222806.88</v>
      </c>
      <c r="M339" s="24">
        <f t="shared" si="17"/>
        <v>0</v>
      </c>
      <c r="N339" s="26">
        <f t="shared" si="16"/>
        <v>506599.01</v>
      </c>
    </row>
    <row r="340" spans="1:14" ht="15.75">
      <c r="A340" s="20">
        <v>332</v>
      </c>
      <c r="B340" s="16" t="s">
        <v>395</v>
      </c>
      <c r="C340" s="55" t="s">
        <v>298</v>
      </c>
      <c r="D340" s="2">
        <v>1056.1</v>
      </c>
      <c r="E340" s="2">
        <v>966.1</v>
      </c>
      <c r="F340" s="2">
        <v>1098.4</v>
      </c>
      <c r="G340" s="2">
        <v>13</v>
      </c>
      <c r="H340" s="87">
        <v>392986.5</v>
      </c>
      <c r="I340" s="23" t="s">
        <v>201</v>
      </c>
      <c r="J340" s="89">
        <v>304564.51</v>
      </c>
      <c r="K340" s="27"/>
      <c r="L340" s="25">
        <f t="shared" si="15"/>
        <v>88421.98999999999</v>
      </c>
      <c r="M340" s="24">
        <f t="shared" si="17"/>
        <v>0</v>
      </c>
      <c r="N340" s="26">
        <f t="shared" si="16"/>
        <v>304564.51</v>
      </c>
    </row>
    <row r="341" spans="1:14" ht="15.75">
      <c r="A341" s="20">
        <v>333</v>
      </c>
      <c r="B341" s="16" t="s">
        <v>395</v>
      </c>
      <c r="C341" s="55" t="s">
        <v>299</v>
      </c>
      <c r="D341" s="2">
        <v>792.58</v>
      </c>
      <c r="E341" s="2">
        <v>735.42</v>
      </c>
      <c r="F341" s="2">
        <v>725.8</v>
      </c>
      <c r="G341" s="2">
        <v>16</v>
      </c>
      <c r="H341" s="87">
        <v>261731.02</v>
      </c>
      <c r="I341" s="23" t="s">
        <v>201</v>
      </c>
      <c r="J341" s="89">
        <v>207434.93</v>
      </c>
      <c r="K341" s="27"/>
      <c r="L341" s="25">
        <f t="shared" si="15"/>
        <v>54296.09</v>
      </c>
      <c r="M341" s="24">
        <f t="shared" si="17"/>
        <v>0</v>
      </c>
      <c r="N341" s="26">
        <f t="shared" si="16"/>
        <v>207434.93</v>
      </c>
    </row>
    <row r="342" spans="1:14" ht="15.75">
      <c r="A342" s="20">
        <v>334</v>
      </c>
      <c r="B342" s="16" t="s">
        <v>395</v>
      </c>
      <c r="C342" s="55" t="s">
        <v>300</v>
      </c>
      <c r="D342" s="2">
        <v>792.58</v>
      </c>
      <c r="E342" s="2">
        <v>735.42</v>
      </c>
      <c r="F342" s="2">
        <v>735.4</v>
      </c>
      <c r="G342" s="2">
        <v>16</v>
      </c>
      <c r="H342" s="87">
        <v>265192.67</v>
      </c>
      <c r="I342" s="23" t="s">
        <v>201</v>
      </c>
      <c r="J342" s="89">
        <v>214650.12</v>
      </c>
      <c r="K342" s="27"/>
      <c r="L342" s="25">
        <f t="shared" si="15"/>
        <v>50542.54999999999</v>
      </c>
      <c r="M342" s="24">
        <f t="shared" si="17"/>
        <v>0</v>
      </c>
      <c r="N342" s="26">
        <f t="shared" si="16"/>
        <v>214650.12</v>
      </c>
    </row>
    <row r="343" spans="1:14" ht="15.75">
      <c r="A343" s="20">
        <v>335</v>
      </c>
      <c r="B343" s="16" t="s">
        <v>395</v>
      </c>
      <c r="C343" s="55" t="s">
        <v>301</v>
      </c>
      <c r="D343" s="2">
        <v>366</v>
      </c>
      <c r="E343" s="2">
        <v>335.1</v>
      </c>
      <c r="F343" s="2">
        <v>312.7</v>
      </c>
      <c r="G343" s="2">
        <v>10</v>
      </c>
      <c r="H343" s="87">
        <v>130829.59</v>
      </c>
      <c r="I343" s="23" t="s">
        <v>201</v>
      </c>
      <c r="J343" s="89">
        <v>35994.44</v>
      </c>
      <c r="K343" s="27"/>
      <c r="L343" s="25">
        <f t="shared" si="15"/>
        <v>94835.15</v>
      </c>
      <c r="M343" s="24">
        <f t="shared" si="17"/>
        <v>0</v>
      </c>
      <c r="N343" s="26">
        <f t="shared" si="16"/>
        <v>35994.44</v>
      </c>
    </row>
    <row r="344" spans="1:14" ht="15.75">
      <c r="A344" s="20">
        <v>336</v>
      </c>
      <c r="B344" s="16" t="s">
        <v>395</v>
      </c>
      <c r="C344" s="55" t="s">
        <v>302</v>
      </c>
      <c r="D344" s="2">
        <v>164.85</v>
      </c>
      <c r="E344" s="2">
        <v>143</v>
      </c>
      <c r="F344" s="2">
        <v>143</v>
      </c>
      <c r="G344" s="2">
        <v>4</v>
      </c>
      <c r="H344" s="87">
        <v>51567.23</v>
      </c>
      <c r="I344" s="23" t="s">
        <v>201</v>
      </c>
      <c r="J344" s="89">
        <v>40816.79</v>
      </c>
      <c r="K344" s="27">
        <v>339029.04</v>
      </c>
      <c r="L344" s="25">
        <f t="shared" si="15"/>
        <v>10750.440000000002</v>
      </c>
      <c r="M344" s="24">
        <f t="shared" si="17"/>
        <v>-298212.25</v>
      </c>
      <c r="N344" s="26">
        <f t="shared" si="16"/>
        <v>-298212.25</v>
      </c>
    </row>
    <row r="345" spans="1:14" ht="15.75">
      <c r="A345" s="20">
        <v>337</v>
      </c>
      <c r="B345" s="16" t="s">
        <v>395</v>
      </c>
      <c r="C345" s="55" t="s">
        <v>303</v>
      </c>
      <c r="D345" s="2">
        <v>354.05</v>
      </c>
      <c r="E345" s="2">
        <v>337.7</v>
      </c>
      <c r="F345" s="2">
        <v>337.7</v>
      </c>
      <c r="G345" s="2">
        <v>8</v>
      </c>
      <c r="H345" s="87">
        <v>121778.21</v>
      </c>
      <c r="I345" s="23" t="s">
        <v>201</v>
      </c>
      <c r="J345" s="89">
        <v>31292.18</v>
      </c>
      <c r="K345" s="27"/>
      <c r="L345" s="25">
        <f t="shared" si="15"/>
        <v>90486.03</v>
      </c>
      <c r="M345" s="24">
        <f t="shared" si="17"/>
        <v>0</v>
      </c>
      <c r="N345" s="26">
        <f t="shared" si="16"/>
        <v>31292.18</v>
      </c>
    </row>
    <row r="346" spans="1:14" ht="15.75">
      <c r="A346" s="20">
        <v>338</v>
      </c>
      <c r="B346" s="16" t="s">
        <v>395</v>
      </c>
      <c r="C346" s="55" t="s">
        <v>304</v>
      </c>
      <c r="D346" s="2">
        <v>366.15</v>
      </c>
      <c r="E346" s="2">
        <v>349.8</v>
      </c>
      <c r="F346" s="2">
        <v>349.8</v>
      </c>
      <c r="G346" s="2">
        <v>8</v>
      </c>
      <c r="H346" s="87">
        <v>126141.79</v>
      </c>
      <c r="I346" s="23" t="s">
        <v>201</v>
      </c>
      <c r="J346" s="89">
        <v>58028.31</v>
      </c>
      <c r="K346" s="27"/>
      <c r="L346" s="25">
        <f t="shared" si="15"/>
        <v>68113.48</v>
      </c>
      <c r="M346" s="24">
        <f t="shared" si="17"/>
        <v>0</v>
      </c>
      <c r="N346" s="26">
        <f t="shared" si="16"/>
        <v>58028.31</v>
      </c>
    </row>
    <row r="347" spans="1:14" ht="15.75">
      <c r="A347" s="20">
        <v>339</v>
      </c>
      <c r="B347" s="16" t="s">
        <v>396</v>
      </c>
      <c r="C347" s="55" t="s">
        <v>305</v>
      </c>
      <c r="D347" s="2">
        <v>376.4</v>
      </c>
      <c r="E347" s="2">
        <v>311.4</v>
      </c>
      <c r="F347" s="2">
        <v>333.24</v>
      </c>
      <c r="G347" s="2">
        <v>8</v>
      </c>
      <c r="H347" s="87">
        <v>118871.89</v>
      </c>
      <c r="I347" s="23" t="s">
        <v>201</v>
      </c>
      <c r="J347" s="89">
        <v>91320.87</v>
      </c>
      <c r="K347" s="27"/>
      <c r="L347" s="25">
        <f t="shared" si="15"/>
        <v>27551.020000000004</v>
      </c>
      <c r="M347" s="24">
        <f t="shared" si="17"/>
        <v>0</v>
      </c>
      <c r="N347" s="26">
        <f t="shared" si="16"/>
        <v>91320.87</v>
      </c>
    </row>
    <row r="348" spans="1:14" ht="15.75">
      <c r="A348" s="20">
        <v>340</v>
      </c>
      <c r="B348" s="16" t="s">
        <v>396</v>
      </c>
      <c r="C348" s="55" t="s">
        <v>306</v>
      </c>
      <c r="D348" s="2">
        <v>376.4</v>
      </c>
      <c r="E348" s="2">
        <v>311.4</v>
      </c>
      <c r="F348" s="2">
        <v>297.08</v>
      </c>
      <c r="G348" s="2">
        <v>8</v>
      </c>
      <c r="H348" s="87">
        <v>107130.1</v>
      </c>
      <c r="I348" s="23" t="s">
        <v>201</v>
      </c>
      <c r="J348" s="89">
        <v>85412.73</v>
      </c>
      <c r="K348" s="27"/>
      <c r="L348" s="25">
        <f t="shared" si="15"/>
        <v>21717.37000000001</v>
      </c>
      <c r="M348" s="24">
        <f t="shared" si="17"/>
        <v>0</v>
      </c>
      <c r="N348" s="26">
        <f t="shared" si="16"/>
        <v>85412.73</v>
      </c>
    </row>
    <row r="349" spans="1:14" ht="15.75">
      <c r="A349" s="20">
        <v>341</v>
      </c>
      <c r="B349" s="16" t="s">
        <v>396</v>
      </c>
      <c r="C349" s="55" t="s">
        <v>307</v>
      </c>
      <c r="D349" s="2">
        <v>376.4</v>
      </c>
      <c r="E349" s="2">
        <v>311.4</v>
      </c>
      <c r="F349" s="2">
        <v>336.38</v>
      </c>
      <c r="G349" s="2">
        <v>8</v>
      </c>
      <c r="H349" s="87">
        <v>121302.44</v>
      </c>
      <c r="I349" s="32" t="s">
        <v>201</v>
      </c>
      <c r="J349" s="89">
        <v>93177.7</v>
      </c>
      <c r="K349" s="36"/>
      <c r="L349" s="25">
        <f t="shared" si="15"/>
        <v>28124.740000000005</v>
      </c>
      <c r="M349" s="24">
        <f t="shared" si="17"/>
        <v>0</v>
      </c>
      <c r="N349" s="26">
        <f t="shared" si="16"/>
        <v>93177.7</v>
      </c>
    </row>
    <row r="350" spans="1:14" ht="15.75">
      <c r="A350" s="20">
        <v>342</v>
      </c>
      <c r="B350" s="16" t="s">
        <v>396</v>
      </c>
      <c r="C350" s="55" t="s">
        <v>308</v>
      </c>
      <c r="D350" s="2">
        <v>376.4</v>
      </c>
      <c r="E350" s="2">
        <v>311.4</v>
      </c>
      <c r="F350" s="2">
        <v>308.2</v>
      </c>
      <c r="G350" s="2">
        <v>8</v>
      </c>
      <c r="H350" s="87">
        <v>111140.27</v>
      </c>
      <c r="I350" s="32" t="s">
        <v>201</v>
      </c>
      <c r="J350" s="89">
        <v>71818.67</v>
      </c>
      <c r="K350" s="36"/>
      <c r="L350" s="25">
        <f t="shared" si="15"/>
        <v>39321.600000000006</v>
      </c>
      <c r="M350" s="24">
        <f t="shared" si="17"/>
        <v>0</v>
      </c>
      <c r="N350" s="26">
        <f t="shared" si="16"/>
        <v>71818.67</v>
      </c>
    </row>
    <row r="351" spans="1:14" ht="15.75">
      <c r="A351" s="20">
        <v>343</v>
      </c>
      <c r="B351" s="16" t="s">
        <v>396</v>
      </c>
      <c r="C351" s="55" t="s">
        <v>309</v>
      </c>
      <c r="D351" s="2">
        <v>376.4</v>
      </c>
      <c r="E351" s="2">
        <v>311.4</v>
      </c>
      <c r="F351" s="2">
        <v>293.21</v>
      </c>
      <c r="G351" s="2">
        <v>8</v>
      </c>
      <c r="H351" s="87">
        <v>105734.94</v>
      </c>
      <c r="I351" s="32" t="s">
        <v>201</v>
      </c>
      <c r="J351" s="89">
        <v>66253.69</v>
      </c>
      <c r="K351" s="36"/>
      <c r="L351" s="25">
        <f t="shared" si="15"/>
        <v>39481.25</v>
      </c>
      <c r="M351" s="24">
        <f t="shared" si="17"/>
        <v>0</v>
      </c>
      <c r="N351" s="26">
        <f t="shared" si="16"/>
        <v>66253.69</v>
      </c>
    </row>
    <row r="352" spans="1:14" ht="15.75">
      <c r="A352" s="20">
        <v>344</v>
      </c>
      <c r="B352" s="16" t="s">
        <v>396</v>
      </c>
      <c r="C352" s="55" t="s">
        <v>310</v>
      </c>
      <c r="D352" s="2">
        <v>376.4</v>
      </c>
      <c r="E352" s="2">
        <v>311.4</v>
      </c>
      <c r="F352" s="2">
        <v>309.3</v>
      </c>
      <c r="G352" s="2">
        <v>8</v>
      </c>
      <c r="H352" s="87">
        <v>111536.9</v>
      </c>
      <c r="I352" s="32" t="s">
        <v>201</v>
      </c>
      <c r="J352" s="89">
        <v>61168.56</v>
      </c>
      <c r="K352" s="36"/>
      <c r="L352" s="25">
        <f t="shared" si="15"/>
        <v>50368.34</v>
      </c>
      <c r="M352" s="24">
        <f t="shared" si="17"/>
        <v>0</v>
      </c>
      <c r="N352" s="26">
        <f t="shared" si="16"/>
        <v>61168.56</v>
      </c>
    </row>
    <row r="353" spans="1:14" ht="15.75">
      <c r="A353" s="20">
        <v>345</v>
      </c>
      <c r="B353" s="16" t="s">
        <v>396</v>
      </c>
      <c r="C353" s="55" t="s">
        <v>452</v>
      </c>
      <c r="D353" s="2">
        <v>644.6</v>
      </c>
      <c r="E353" s="2">
        <v>526.4</v>
      </c>
      <c r="F353" s="2">
        <v>526.4</v>
      </c>
      <c r="G353" s="2">
        <v>22</v>
      </c>
      <c r="H353" s="87">
        <v>137579.14</v>
      </c>
      <c r="I353" s="32" t="s">
        <v>201</v>
      </c>
      <c r="J353" s="89">
        <v>111090.72</v>
      </c>
      <c r="K353" s="36"/>
      <c r="L353" s="25">
        <f t="shared" si="15"/>
        <v>26488.420000000013</v>
      </c>
      <c r="M353" s="24">
        <f t="shared" si="17"/>
        <v>0</v>
      </c>
      <c r="N353" s="26">
        <f t="shared" si="16"/>
        <v>111090.72</v>
      </c>
    </row>
    <row r="354" spans="1:14" ht="15.75">
      <c r="A354" s="20">
        <v>346</v>
      </c>
      <c r="B354" s="16" t="s">
        <v>396</v>
      </c>
      <c r="C354" s="55" t="s">
        <v>423</v>
      </c>
      <c r="D354" s="2">
        <v>1241.8</v>
      </c>
      <c r="E354" s="2">
        <v>723.3</v>
      </c>
      <c r="F354" s="2">
        <v>714.2</v>
      </c>
      <c r="G354" s="2">
        <v>16</v>
      </c>
      <c r="H354" s="87">
        <v>257944.45</v>
      </c>
      <c r="I354" s="23" t="s">
        <v>201</v>
      </c>
      <c r="J354" s="89">
        <v>150555.77</v>
      </c>
      <c r="K354" s="27"/>
      <c r="L354" s="25">
        <f t="shared" si="15"/>
        <v>107388.68000000002</v>
      </c>
      <c r="M354" s="24">
        <f t="shared" si="17"/>
        <v>0</v>
      </c>
      <c r="N354" s="26">
        <f t="shared" si="16"/>
        <v>150555.77</v>
      </c>
    </row>
    <row r="355" spans="1:14" ht="15.75">
      <c r="A355" s="20">
        <v>347</v>
      </c>
      <c r="B355" s="16" t="s">
        <v>396</v>
      </c>
      <c r="C355" s="55" t="s">
        <v>424</v>
      </c>
      <c r="D355" s="2">
        <v>1759.1</v>
      </c>
      <c r="E355" s="2">
        <v>1193.3</v>
      </c>
      <c r="F355" s="2">
        <v>1193.3</v>
      </c>
      <c r="G355" s="2">
        <v>27</v>
      </c>
      <c r="H355" s="87">
        <v>430316.25</v>
      </c>
      <c r="I355" s="23" t="s">
        <v>201</v>
      </c>
      <c r="J355" s="89">
        <v>274069.71</v>
      </c>
      <c r="K355" s="27"/>
      <c r="L355" s="25">
        <f t="shared" si="15"/>
        <v>156246.53999999998</v>
      </c>
      <c r="M355" s="24">
        <f t="shared" si="17"/>
        <v>0</v>
      </c>
      <c r="N355" s="26">
        <f t="shared" si="16"/>
        <v>274069.71</v>
      </c>
    </row>
    <row r="356" spans="1:14" ht="15.75">
      <c r="A356" s="20">
        <v>348</v>
      </c>
      <c r="B356" s="16" t="s">
        <v>396</v>
      </c>
      <c r="C356" s="55" t="s">
        <v>425</v>
      </c>
      <c r="D356" s="2">
        <v>1718.7</v>
      </c>
      <c r="E356" s="2">
        <v>1254.52</v>
      </c>
      <c r="F356" s="2">
        <v>1251.1</v>
      </c>
      <c r="G356" s="2">
        <v>27</v>
      </c>
      <c r="H356" s="87">
        <v>451160.14</v>
      </c>
      <c r="I356" s="23" t="s">
        <v>201</v>
      </c>
      <c r="J356" s="89">
        <v>376917.2</v>
      </c>
      <c r="K356" s="27"/>
      <c r="L356" s="25">
        <f t="shared" si="15"/>
        <v>74242.94</v>
      </c>
      <c r="M356" s="24">
        <f t="shared" si="17"/>
        <v>0</v>
      </c>
      <c r="N356" s="26">
        <f t="shared" si="16"/>
        <v>376917.2</v>
      </c>
    </row>
    <row r="357" spans="1:14" ht="15.75">
      <c r="A357" s="20">
        <v>349</v>
      </c>
      <c r="B357" s="16" t="s">
        <v>397</v>
      </c>
      <c r="C357" s="55" t="s">
        <v>315</v>
      </c>
      <c r="D357" s="2">
        <v>550</v>
      </c>
      <c r="E357" s="2">
        <v>440</v>
      </c>
      <c r="F357" s="2">
        <v>280.3</v>
      </c>
      <c r="G357" s="2">
        <v>9</v>
      </c>
      <c r="H357" s="87">
        <v>96678.69</v>
      </c>
      <c r="I357" s="32" t="s">
        <v>201</v>
      </c>
      <c r="J357" s="89">
        <v>60143.2</v>
      </c>
      <c r="K357" s="36"/>
      <c r="L357" s="25">
        <f t="shared" si="15"/>
        <v>36535.490000000005</v>
      </c>
      <c r="M357" s="24">
        <f t="shared" si="17"/>
        <v>0</v>
      </c>
      <c r="N357" s="26">
        <f t="shared" si="16"/>
        <v>60143.2</v>
      </c>
    </row>
    <row r="358" spans="1:14" ht="15.75">
      <c r="A358" s="20">
        <v>350</v>
      </c>
      <c r="B358" s="16" t="s">
        <v>397</v>
      </c>
      <c r="C358" s="55" t="s">
        <v>316</v>
      </c>
      <c r="D358" s="2">
        <v>1761</v>
      </c>
      <c r="E358" s="2">
        <v>1409</v>
      </c>
      <c r="F358" s="2">
        <v>1156.97</v>
      </c>
      <c r="G358" s="2">
        <v>22</v>
      </c>
      <c r="H358" s="87">
        <v>417215.31</v>
      </c>
      <c r="I358" s="32" t="s">
        <v>201</v>
      </c>
      <c r="J358" s="89">
        <v>361637.86</v>
      </c>
      <c r="K358" s="36"/>
      <c r="L358" s="25">
        <f t="shared" si="15"/>
        <v>55577.45000000001</v>
      </c>
      <c r="M358" s="24">
        <f t="shared" si="17"/>
        <v>0</v>
      </c>
      <c r="N358" s="26">
        <f t="shared" si="16"/>
        <v>361637.86</v>
      </c>
    </row>
    <row r="359" spans="1:14" ht="15.75">
      <c r="A359" s="20">
        <v>351</v>
      </c>
      <c r="B359" s="16" t="s">
        <v>397</v>
      </c>
      <c r="C359" s="55" t="s">
        <v>317</v>
      </c>
      <c r="D359" s="2">
        <v>1024</v>
      </c>
      <c r="E359" s="2">
        <v>819</v>
      </c>
      <c r="F359" s="2">
        <v>731.48</v>
      </c>
      <c r="G359" s="2">
        <v>16</v>
      </c>
      <c r="H359" s="87">
        <v>263778.94</v>
      </c>
      <c r="I359" s="32" t="s">
        <v>201</v>
      </c>
      <c r="J359" s="89">
        <v>255651.52</v>
      </c>
      <c r="K359" s="36">
        <v>67980.1</v>
      </c>
      <c r="L359" s="25">
        <f t="shared" si="15"/>
        <v>8127.420000000013</v>
      </c>
      <c r="M359" s="24">
        <f t="shared" si="17"/>
        <v>187671.41999999998</v>
      </c>
      <c r="N359" s="26">
        <f t="shared" si="16"/>
        <v>187671.41999999998</v>
      </c>
    </row>
    <row r="360" spans="1:14" ht="15.75">
      <c r="A360" s="20">
        <v>352</v>
      </c>
      <c r="B360" s="16" t="s">
        <v>397</v>
      </c>
      <c r="C360" s="55" t="s">
        <v>318</v>
      </c>
      <c r="D360" s="2">
        <v>1250.1</v>
      </c>
      <c r="E360" s="2">
        <v>958</v>
      </c>
      <c r="F360" s="2">
        <v>1149.67</v>
      </c>
      <c r="G360" s="2">
        <v>24</v>
      </c>
      <c r="H360" s="87">
        <v>416314.19</v>
      </c>
      <c r="I360" s="32" t="s">
        <v>201</v>
      </c>
      <c r="J360" s="89">
        <v>383264.31</v>
      </c>
      <c r="K360" s="36"/>
      <c r="L360" s="25">
        <f t="shared" si="15"/>
        <v>33049.880000000005</v>
      </c>
      <c r="M360" s="24">
        <f t="shared" si="17"/>
        <v>0</v>
      </c>
      <c r="N360" s="26">
        <f t="shared" si="16"/>
        <v>383264.31</v>
      </c>
    </row>
    <row r="361" spans="1:14" ht="15.75">
      <c r="A361" s="20">
        <v>353</v>
      </c>
      <c r="B361" s="16" t="s">
        <v>397</v>
      </c>
      <c r="C361" s="55" t="s">
        <v>319</v>
      </c>
      <c r="D361" s="2">
        <v>934</v>
      </c>
      <c r="E361" s="2">
        <v>810</v>
      </c>
      <c r="F361" s="2">
        <v>742.08</v>
      </c>
      <c r="G361" s="2">
        <v>14</v>
      </c>
      <c r="H361" s="87">
        <v>277786.09</v>
      </c>
      <c r="I361" s="32" t="s">
        <v>201</v>
      </c>
      <c r="J361" s="89">
        <v>198012.14</v>
      </c>
      <c r="K361" s="36"/>
      <c r="L361" s="25">
        <f t="shared" si="15"/>
        <v>79773.95000000001</v>
      </c>
      <c r="M361" s="24">
        <f t="shared" si="17"/>
        <v>0</v>
      </c>
      <c r="N361" s="26">
        <f t="shared" si="16"/>
        <v>198012.14</v>
      </c>
    </row>
    <row r="362" spans="1:14" ht="15.75">
      <c r="A362" s="20">
        <v>354</v>
      </c>
      <c r="B362" s="16" t="s">
        <v>397</v>
      </c>
      <c r="C362" s="55" t="s">
        <v>314</v>
      </c>
      <c r="D362" s="2">
        <v>560.7</v>
      </c>
      <c r="E362" s="2">
        <v>400.4</v>
      </c>
      <c r="F362" s="2">
        <v>379.2</v>
      </c>
      <c r="G362" s="2">
        <v>8</v>
      </c>
      <c r="H362" s="87">
        <v>136743.21</v>
      </c>
      <c r="I362" s="32" t="s">
        <v>201</v>
      </c>
      <c r="J362" s="89">
        <v>98259.86</v>
      </c>
      <c r="K362" s="36"/>
      <c r="L362" s="25">
        <f t="shared" si="15"/>
        <v>38483.34999999999</v>
      </c>
      <c r="M362" s="24">
        <f t="shared" si="17"/>
        <v>0</v>
      </c>
      <c r="N362" s="26">
        <f t="shared" si="16"/>
        <v>98259.86</v>
      </c>
    </row>
    <row r="363" spans="1:14" ht="15.75">
      <c r="A363" s="20">
        <v>355</v>
      </c>
      <c r="B363" s="16" t="s">
        <v>397</v>
      </c>
      <c r="C363" s="55" t="s">
        <v>427</v>
      </c>
      <c r="D363" s="2">
        <v>560.7</v>
      </c>
      <c r="E363" s="2">
        <v>400.4</v>
      </c>
      <c r="F363" s="2">
        <v>386.4</v>
      </c>
      <c r="G363" s="2">
        <v>8</v>
      </c>
      <c r="H363" s="87">
        <v>133273.41</v>
      </c>
      <c r="I363" s="32" t="s">
        <v>201</v>
      </c>
      <c r="J363" s="89">
        <v>100115.69</v>
      </c>
      <c r="K363" s="36"/>
      <c r="L363" s="25">
        <f t="shared" si="15"/>
        <v>33157.72</v>
      </c>
      <c r="M363" s="24">
        <f t="shared" si="17"/>
        <v>0</v>
      </c>
      <c r="N363" s="26">
        <f t="shared" si="16"/>
        <v>100115.69</v>
      </c>
    </row>
    <row r="364" spans="1:14" ht="15.75">
      <c r="A364" s="20">
        <v>356</v>
      </c>
      <c r="B364" s="16" t="s">
        <v>397</v>
      </c>
      <c r="C364" s="55" t="s">
        <v>453</v>
      </c>
      <c r="D364" s="2">
        <v>570</v>
      </c>
      <c r="E364" s="2">
        <v>420.04</v>
      </c>
      <c r="F364" s="2">
        <v>420.04</v>
      </c>
      <c r="G364" s="2">
        <v>8</v>
      </c>
      <c r="H364" s="87">
        <v>102671.28</v>
      </c>
      <c r="I364" s="32" t="s">
        <v>201</v>
      </c>
      <c r="J364" s="89">
        <v>53946.6</v>
      </c>
      <c r="K364" s="36"/>
      <c r="L364" s="25">
        <f t="shared" si="15"/>
        <v>48724.68</v>
      </c>
      <c r="M364" s="24">
        <f t="shared" si="17"/>
        <v>0</v>
      </c>
      <c r="N364" s="26">
        <f t="shared" si="16"/>
        <v>53946.6</v>
      </c>
    </row>
    <row r="365" spans="1:14" ht="15.75">
      <c r="A365" s="20">
        <v>357</v>
      </c>
      <c r="B365" s="16" t="s">
        <v>397</v>
      </c>
      <c r="C365" s="55" t="s">
        <v>454</v>
      </c>
      <c r="D365" s="2">
        <v>970</v>
      </c>
      <c r="E365" s="2">
        <v>715.2</v>
      </c>
      <c r="F365" s="2">
        <v>715.2</v>
      </c>
      <c r="G365" s="2">
        <v>16</v>
      </c>
      <c r="H365" s="87">
        <v>82489.21</v>
      </c>
      <c r="I365" s="32" t="s">
        <v>201</v>
      </c>
      <c r="J365" s="89">
        <v>36706.3</v>
      </c>
      <c r="K365" s="36"/>
      <c r="L365" s="25">
        <f t="shared" si="15"/>
        <v>45782.91</v>
      </c>
      <c r="M365" s="24">
        <f t="shared" si="17"/>
        <v>0</v>
      </c>
      <c r="N365" s="26">
        <f t="shared" si="16"/>
        <v>36706.3</v>
      </c>
    </row>
    <row r="366" spans="1:14" ht="15.75">
      <c r="A366" s="20">
        <v>358</v>
      </c>
      <c r="B366" s="16" t="s">
        <v>397</v>
      </c>
      <c r="C366" s="55" t="s">
        <v>455</v>
      </c>
      <c r="D366" s="2">
        <v>477</v>
      </c>
      <c r="E366" s="2">
        <v>304.6</v>
      </c>
      <c r="F366" s="2">
        <v>304.6</v>
      </c>
      <c r="G366" s="2">
        <v>8</v>
      </c>
      <c r="H366" s="87">
        <v>15263.85</v>
      </c>
      <c r="I366" s="32" t="s">
        <v>201</v>
      </c>
      <c r="J366" s="89">
        <v>7645.56</v>
      </c>
      <c r="K366" s="36"/>
      <c r="L366" s="25">
        <f t="shared" si="15"/>
        <v>7618.29</v>
      </c>
      <c r="M366" s="24">
        <f t="shared" si="17"/>
        <v>0</v>
      </c>
      <c r="N366" s="26">
        <f t="shared" si="16"/>
        <v>7645.56</v>
      </c>
    </row>
    <row r="367" spans="1:14" ht="15.75">
      <c r="A367" s="20">
        <v>359</v>
      </c>
      <c r="B367" s="16" t="s">
        <v>397</v>
      </c>
      <c r="C367" s="55" t="s">
        <v>320</v>
      </c>
      <c r="D367" s="2">
        <v>512.64</v>
      </c>
      <c r="E367" s="2">
        <v>471.84</v>
      </c>
      <c r="F367" s="2">
        <v>479.46</v>
      </c>
      <c r="G367" s="2">
        <v>12</v>
      </c>
      <c r="H367" s="87">
        <v>72245.73</v>
      </c>
      <c r="I367" s="32" t="s">
        <v>201</v>
      </c>
      <c r="J367" s="89">
        <v>52207.95</v>
      </c>
      <c r="K367" s="36"/>
      <c r="L367" s="25">
        <f t="shared" si="15"/>
        <v>20037.78</v>
      </c>
      <c r="M367" s="24">
        <f t="shared" si="17"/>
        <v>0</v>
      </c>
      <c r="N367" s="26">
        <f t="shared" si="16"/>
        <v>52207.95</v>
      </c>
    </row>
    <row r="368" spans="1:14" ht="15.75">
      <c r="A368" s="20">
        <v>360</v>
      </c>
      <c r="B368" s="16" t="s">
        <v>397</v>
      </c>
      <c r="C368" s="55" t="s">
        <v>311</v>
      </c>
      <c r="D368" s="2">
        <v>578</v>
      </c>
      <c r="E368" s="2">
        <v>462</v>
      </c>
      <c r="F368" s="2">
        <v>320</v>
      </c>
      <c r="G368" s="2">
        <v>8</v>
      </c>
      <c r="H368" s="87">
        <v>117667.51</v>
      </c>
      <c r="I368" s="32" t="s">
        <v>201</v>
      </c>
      <c r="J368" s="89">
        <v>21704.38</v>
      </c>
      <c r="K368" s="36"/>
      <c r="L368" s="25">
        <f t="shared" si="15"/>
        <v>95963.12999999999</v>
      </c>
      <c r="M368" s="24">
        <f t="shared" si="17"/>
        <v>0</v>
      </c>
      <c r="N368" s="26">
        <f t="shared" si="16"/>
        <v>21704.38</v>
      </c>
    </row>
    <row r="369" spans="1:14" ht="15.75">
      <c r="A369" s="20">
        <v>361</v>
      </c>
      <c r="B369" s="16" t="s">
        <v>397</v>
      </c>
      <c r="C369" s="55" t="s">
        <v>312</v>
      </c>
      <c r="D369" s="2">
        <v>578</v>
      </c>
      <c r="E369" s="2">
        <v>462</v>
      </c>
      <c r="F369" s="2">
        <v>320</v>
      </c>
      <c r="G369" s="2">
        <v>8</v>
      </c>
      <c r="H369" s="87">
        <v>118532.72</v>
      </c>
      <c r="I369" s="32" t="s">
        <v>201</v>
      </c>
      <c r="J369" s="89">
        <v>61539.92</v>
      </c>
      <c r="K369" s="36">
        <v>251931.92</v>
      </c>
      <c r="L369" s="25">
        <f t="shared" si="15"/>
        <v>56992.8</v>
      </c>
      <c r="M369" s="24">
        <f t="shared" si="17"/>
        <v>-190392</v>
      </c>
      <c r="N369" s="26">
        <f t="shared" si="16"/>
        <v>-190392</v>
      </c>
    </row>
    <row r="370" spans="1:14" ht="15.75">
      <c r="A370" s="20">
        <v>362</v>
      </c>
      <c r="B370" s="16" t="s">
        <v>397</v>
      </c>
      <c r="C370" s="55" t="s">
        <v>313</v>
      </c>
      <c r="D370" s="2">
        <v>578</v>
      </c>
      <c r="E370" s="2">
        <v>462</v>
      </c>
      <c r="F370" s="2">
        <v>320</v>
      </c>
      <c r="G370" s="2">
        <v>8</v>
      </c>
      <c r="H370" s="87">
        <v>114962.88</v>
      </c>
      <c r="I370" s="32" t="s">
        <v>201</v>
      </c>
      <c r="J370" s="89">
        <v>26356.82</v>
      </c>
      <c r="K370" s="36"/>
      <c r="L370" s="25">
        <f t="shared" si="15"/>
        <v>88606.06</v>
      </c>
      <c r="M370" s="24">
        <f t="shared" si="17"/>
        <v>0</v>
      </c>
      <c r="N370" s="26">
        <f t="shared" si="16"/>
        <v>26356.82</v>
      </c>
    </row>
    <row r="371" spans="1:14" ht="15.75">
      <c r="A371" s="20">
        <v>363</v>
      </c>
      <c r="B371" s="16" t="s">
        <v>397</v>
      </c>
      <c r="C371" s="55" t="s">
        <v>456</v>
      </c>
      <c r="D371" s="2">
        <v>435</v>
      </c>
      <c r="E371" s="2">
        <v>286.2</v>
      </c>
      <c r="F371" s="2">
        <v>286.2</v>
      </c>
      <c r="G371" s="2">
        <v>6</v>
      </c>
      <c r="H371" s="87">
        <v>14304.22</v>
      </c>
      <c r="I371" s="32" t="s">
        <v>201</v>
      </c>
      <c r="J371" s="89">
        <v>2932.48</v>
      </c>
      <c r="K371" s="36"/>
      <c r="L371" s="25">
        <f t="shared" si="15"/>
        <v>11371.74</v>
      </c>
      <c r="M371" s="24">
        <f t="shared" si="17"/>
        <v>0</v>
      </c>
      <c r="N371" s="26">
        <f t="shared" si="16"/>
        <v>2932.48</v>
      </c>
    </row>
    <row r="372" spans="1:14" ht="15.75">
      <c r="A372" s="20">
        <v>364</v>
      </c>
      <c r="B372" s="16" t="s">
        <v>398</v>
      </c>
      <c r="C372" s="55" t="s">
        <v>321</v>
      </c>
      <c r="D372" s="2">
        <v>1272.06</v>
      </c>
      <c r="E372" s="2">
        <v>858</v>
      </c>
      <c r="F372" s="2">
        <v>896.7</v>
      </c>
      <c r="G372" s="2">
        <v>12</v>
      </c>
      <c r="H372" s="87">
        <v>323359.51</v>
      </c>
      <c r="I372" s="32" t="s">
        <v>201</v>
      </c>
      <c r="J372" s="89">
        <v>177847.21</v>
      </c>
      <c r="K372" s="36"/>
      <c r="L372" s="25">
        <f t="shared" si="15"/>
        <v>145512.30000000002</v>
      </c>
      <c r="M372" s="24">
        <f t="shared" si="17"/>
        <v>0</v>
      </c>
      <c r="N372" s="26">
        <f t="shared" si="16"/>
        <v>177847.21</v>
      </c>
    </row>
    <row r="373" spans="1:14" ht="15.75">
      <c r="A373" s="20">
        <v>365</v>
      </c>
      <c r="B373" s="16" t="s">
        <v>398</v>
      </c>
      <c r="C373" s="55" t="s">
        <v>322</v>
      </c>
      <c r="D373" s="2">
        <v>1180</v>
      </c>
      <c r="E373" s="2">
        <v>1014.8</v>
      </c>
      <c r="F373" s="2">
        <v>715</v>
      </c>
      <c r="G373" s="2">
        <v>12</v>
      </c>
      <c r="H373" s="87">
        <v>257836.59</v>
      </c>
      <c r="I373" s="32" t="s">
        <v>201</v>
      </c>
      <c r="J373" s="89">
        <v>198429.1</v>
      </c>
      <c r="K373" s="36"/>
      <c r="L373" s="25">
        <f t="shared" si="15"/>
        <v>59407.48999999999</v>
      </c>
      <c r="M373" s="24">
        <f t="shared" si="17"/>
        <v>0</v>
      </c>
      <c r="N373" s="26">
        <f t="shared" si="16"/>
        <v>198429.1</v>
      </c>
    </row>
    <row r="374" spans="1:14" ht="15.75">
      <c r="A374" s="20">
        <v>366</v>
      </c>
      <c r="B374" s="16" t="s">
        <v>398</v>
      </c>
      <c r="C374" s="55" t="s">
        <v>323</v>
      </c>
      <c r="D374" s="2">
        <v>1140</v>
      </c>
      <c r="E374" s="2">
        <v>980.4</v>
      </c>
      <c r="F374" s="2">
        <v>770.8</v>
      </c>
      <c r="G374" s="2">
        <v>12</v>
      </c>
      <c r="H374" s="87">
        <v>272458.97</v>
      </c>
      <c r="I374" s="32" t="s">
        <v>201</v>
      </c>
      <c r="J374" s="89">
        <v>178665.3</v>
      </c>
      <c r="K374" s="36"/>
      <c r="L374" s="25">
        <f t="shared" si="15"/>
        <v>93793.66999999998</v>
      </c>
      <c r="M374" s="24">
        <f t="shared" si="17"/>
        <v>0</v>
      </c>
      <c r="N374" s="26">
        <f t="shared" si="16"/>
        <v>178665.3</v>
      </c>
    </row>
    <row r="375" spans="1:14" ht="15.75">
      <c r="A375" s="20">
        <v>367</v>
      </c>
      <c r="B375" s="16" t="s">
        <v>398</v>
      </c>
      <c r="C375" s="55" t="s">
        <v>324</v>
      </c>
      <c r="D375" s="2">
        <v>505</v>
      </c>
      <c r="E375" s="2">
        <v>164.8</v>
      </c>
      <c r="F375" s="2">
        <v>310.45</v>
      </c>
      <c r="G375" s="2">
        <v>8</v>
      </c>
      <c r="H375" s="87">
        <v>111951.39</v>
      </c>
      <c r="I375" s="32" t="s">
        <v>201</v>
      </c>
      <c r="J375" s="89">
        <v>39018.9</v>
      </c>
      <c r="K375" s="36"/>
      <c r="L375" s="25">
        <f t="shared" si="15"/>
        <v>72932.48999999999</v>
      </c>
      <c r="M375" s="24">
        <f t="shared" si="17"/>
        <v>0</v>
      </c>
      <c r="N375" s="26">
        <f t="shared" si="16"/>
        <v>39018.9</v>
      </c>
    </row>
    <row r="376" spans="1:14" ht="15.75">
      <c r="A376" s="20">
        <v>368</v>
      </c>
      <c r="B376" s="16" t="s">
        <v>398</v>
      </c>
      <c r="C376" s="55" t="s">
        <v>325</v>
      </c>
      <c r="D376" s="2">
        <v>427</v>
      </c>
      <c r="E376" s="2">
        <v>215.5</v>
      </c>
      <c r="F376" s="2">
        <v>321</v>
      </c>
      <c r="G376" s="2">
        <v>8</v>
      </c>
      <c r="H376" s="87">
        <v>114458.17</v>
      </c>
      <c r="I376" s="32" t="s">
        <v>201</v>
      </c>
      <c r="J376" s="89">
        <v>64927.5</v>
      </c>
      <c r="K376" s="36"/>
      <c r="L376" s="25">
        <f t="shared" si="15"/>
        <v>49530.67</v>
      </c>
      <c r="M376" s="24">
        <f t="shared" si="17"/>
        <v>0</v>
      </c>
      <c r="N376" s="26">
        <f t="shared" si="16"/>
        <v>64927.5</v>
      </c>
    </row>
    <row r="377" spans="1:14" ht="15.75">
      <c r="A377" s="20">
        <v>369</v>
      </c>
      <c r="B377" s="16" t="s">
        <v>398</v>
      </c>
      <c r="C377" s="55" t="s">
        <v>326</v>
      </c>
      <c r="D377" s="2">
        <v>906.6</v>
      </c>
      <c r="E377" s="2">
        <v>543</v>
      </c>
      <c r="F377" s="2">
        <v>594.4</v>
      </c>
      <c r="G377" s="2">
        <v>12</v>
      </c>
      <c r="H377" s="87">
        <v>214346.77</v>
      </c>
      <c r="I377" s="32" t="s">
        <v>201</v>
      </c>
      <c r="J377" s="89">
        <v>110566.04</v>
      </c>
      <c r="K377" s="36">
        <v>1030402</v>
      </c>
      <c r="L377" s="25">
        <f t="shared" si="15"/>
        <v>103780.73</v>
      </c>
      <c r="M377" s="24">
        <f t="shared" si="17"/>
        <v>-919835.96</v>
      </c>
      <c r="N377" s="26">
        <f t="shared" si="16"/>
        <v>-919835.96</v>
      </c>
    </row>
    <row r="378" spans="1:14" ht="15.75">
      <c r="A378" s="20">
        <v>370</v>
      </c>
      <c r="B378" s="16" t="s">
        <v>398</v>
      </c>
      <c r="C378" s="55" t="s">
        <v>327</v>
      </c>
      <c r="D378" s="2">
        <v>419.4</v>
      </c>
      <c r="E378" s="2">
        <v>228.6</v>
      </c>
      <c r="F378" s="2">
        <v>334.9</v>
      </c>
      <c r="G378" s="2">
        <v>12</v>
      </c>
      <c r="H378" s="87">
        <v>120552.04</v>
      </c>
      <c r="I378" s="32" t="s">
        <v>201</v>
      </c>
      <c r="J378" s="89">
        <v>104699.77</v>
      </c>
      <c r="K378" s="36"/>
      <c r="L378" s="25">
        <f t="shared" si="15"/>
        <v>15852.26999999999</v>
      </c>
      <c r="M378" s="24">
        <f t="shared" si="17"/>
        <v>0</v>
      </c>
      <c r="N378" s="26">
        <f t="shared" si="16"/>
        <v>104699.77</v>
      </c>
    </row>
    <row r="379" spans="1:14" ht="15.75">
      <c r="A379" s="20">
        <v>371</v>
      </c>
      <c r="B379" s="16" t="s">
        <v>398</v>
      </c>
      <c r="C379" s="55" t="s">
        <v>328</v>
      </c>
      <c r="D379" s="2">
        <v>960.8</v>
      </c>
      <c r="E379" s="2">
        <v>675</v>
      </c>
      <c r="F379" s="2">
        <v>724.1</v>
      </c>
      <c r="G379" s="2">
        <v>12</v>
      </c>
      <c r="H379" s="87">
        <v>261154.01</v>
      </c>
      <c r="I379" s="32" t="s">
        <v>201</v>
      </c>
      <c r="J379" s="89">
        <v>212099.59</v>
      </c>
      <c r="K379" s="36"/>
      <c r="L379" s="25">
        <f t="shared" si="15"/>
        <v>49054.42000000001</v>
      </c>
      <c r="M379" s="24">
        <f t="shared" si="17"/>
        <v>0</v>
      </c>
      <c r="N379" s="26">
        <f t="shared" si="16"/>
        <v>212099.59</v>
      </c>
    </row>
    <row r="380" spans="1:14" ht="15.75">
      <c r="A380" s="20">
        <v>372</v>
      </c>
      <c r="B380" s="16" t="s">
        <v>398</v>
      </c>
      <c r="C380" s="55" t="s">
        <v>329</v>
      </c>
      <c r="D380" s="2">
        <v>1190</v>
      </c>
      <c r="E380" s="2">
        <v>1023</v>
      </c>
      <c r="F380" s="2">
        <v>1180.8</v>
      </c>
      <c r="G380" s="2">
        <v>12</v>
      </c>
      <c r="H380" s="87">
        <v>420579.65</v>
      </c>
      <c r="I380" s="32" t="s">
        <v>201</v>
      </c>
      <c r="J380" s="89">
        <v>390385.66</v>
      </c>
      <c r="K380" s="36"/>
      <c r="L380" s="25">
        <f t="shared" si="15"/>
        <v>30193.99000000005</v>
      </c>
      <c r="M380" s="24">
        <f t="shared" si="17"/>
        <v>0</v>
      </c>
      <c r="N380" s="26">
        <f t="shared" si="16"/>
        <v>390385.66</v>
      </c>
    </row>
    <row r="381" spans="1:14" ht="15.75">
      <c r="A381" s="20">
        <v>373</v>
      </c>
      <c r="B381" s="16" t="s">
        <v>398</v>
      </c>
      <c r="C381" s="55" t="s">
        <v>331</v>
      </c>
      <c r="D381" s="2">
        <v>583.6</v>
      </c>
      <c r="E381" s="2">
        <v>395.7</v>
      </c>
      <c r="F381" s="2">
        <v>395.7</v>
      </c>
      <c r="G381" s="2">
        <v>15</v>
      </c>
      <c r="H381" s="87">
        <v>90630.87</v>
      </c>
      <c r="I381" s="32" t="s">
        <v>201</v>
      </c>
      <c r="J381" s="89">
        <v>15531.16</v>
      </c>
      <c r="K381" s="36"/>
      <c r="L381" s="25">
        <f t="shared" si="15"/>
        <v>75099.70999999999</v>
      </c>
      <c r="M381" s="24">
        <f t="shared" si="17"/>
        <v>0</v>
      </c>
      <c r="N381" s="26">
        <f t="shared" si="16"/>
        <v>15531.16</v>
      </c>
    </row>
    <row r="382" spans="1:14" ht="15.75">
      <c r="A382" s="20">
        <v>374</v>
      </c>
      <c r="B382" s="16" t="s">
        <v>398</v>
      </c>
      <c r="C382" s="55" t="s">
        <v>330</v>
      </c>
      <c r="D382" s="2">
        <v>284.9</v>
      </c>
      <c r="E382" s="2">
        <v>167.2</v>
      </c>
      <c r="F382" s="2">
        <v>161.1</v>
      </c>
      <c r="G382" s="2">
        <v>5</v>
      </c>
      <c r="H382" s="87">
        <v>58094.34</v>
      </c>
      <c r="I382" s="32" t="s">
        <v>201</v>
      </c>
      <c r="J382" s="89">
        <v>38291.51</v>
      </c>
      <c r="K382" s="36"/>
      <c r="L382" s="25">
        <f t="shared" si="15"/>
        <v>19802.829999999994</v>
      </c>
      <c r="M382" s="24">
        <f t="shared" si="17"/>
        <v>0</v>
      </c>
      <c r="N382" s="26">
        <f t="shared" si="16"/>
        <v>38291.51</v>
      </c>
    </row>
    <row r="383" spans="1:14" ht="15.75">
      <c r="A383" s="20">
        <v>375</v>
      </c>
      <c r="B383" s="16" t="s">
        <v>399</v>
      </c>
      <c r="C383" s="55" t="s">
        <v>457</v>
      </c>
      <c r="D383" s="2">
        <v>127.8</v>
      </c>
      <c r="E383" s="2">
        <v>120.7</v>
      </c>
      <c r="F383" s="2">
        <v>120.7</v>
      </c>
      <c r="G383" s="2">
        <v>3</v>
      </c>
      <c r="H383" s="87">
        <v>31540.33</v>
      </c>
      <c r="I383" s="32" t="s">
        <v>201</v>
      </c>
      <c r="J383" s="89">
        <v>11197.56</v>
      </c>
      <c r="K383" s="36"/>
      <c r="L383" s="25">
        <f t="shared" si="15"/>
        <v>20342.770000000004</v>
      </c>
      <c r="M383" s="24">
        <f t="shared" si="17"/>
        <v>0</v>
      </c>
      <c r="N383" s="26">
        <f t="shared" si="16"/>
        <v>11197.56</v>
      </c>
    </row>
    <row r="384" spans="1:14" ht="15.75">
      <c r="A384" s="20">
        <v>376</v>
      </c>
      <c r="B384" s="16" t="s">
        <v>399</v>
      </c>
      <c r="C384" s="55" t="s">
        <v>332</v>
      </c>
      <c r="D384" s="2">
        <v>396.7</v>
      </c>
      <c r="E384" s="2">
        <v>339.4</v>
      </c>
      <c r="F384" s="2">
        <v>349.2</v>
      </c>
      <c r="G384" s="2">
        <v>8</v>
      </c>
      <c r="H384" s="87">
        <v>123183.94</v>
      </c>
      <c r="I384" s="32" t="s">
        <v>201</v>
      </c>
      <c r="J384" s="89">
        <v>18863.61</v>
      </c>
      <c r="K384" s="36">
        <v>291200.65</v>
      </c>
      <c r="L384" s="25">
        <f t="shared" si="15"/>
        <v>104320.33</v>
      </c>
      <c r="M384" s="24">
        <f t="shared" si="17"/>
        <v>-272337.04000000004</v>
      </c>
      <c r="N384" s="26">
        <f t="shared" si="16"/>
        <v>-272337.04000000004</v>
      </c>
    </row>
    <row r="385" spans="1:14" ht="15.75">
      <c r="A385" s="20">
        <v>377</v>
      </c>
      <c r="B385" s="16" t="s">
        <v>399</v>
      </c>
      <c r="C385" s="55" t="s">
        <v>334</v>
      </c>
      <c r="D385" s="2">
        <v>1235</v>
      </c>
      <c r="E385" s="2">
        <v>970.4</v>
      </c>
      <c r="F385" s="2">
        <v>869.52</v>
      </c>
      <c r="G385" s="2">
        <v>22</v>
      </c>
      <c r="H385" s="87">
        <v>313562.13</v>
      </c>
      <c r="I385" s="32" t="s">
        <v>201</v>
      </c>
      <c r="J385" s="89">
        <v>281847.51</v>
      </c>
      <c r="K385" s="36"/>
      <c r="L385" s="25">
        <f t="shared" si="15"/>
        <v>31714.619999999995</v>
      </c>
      <c r="M385" s="24">
        <f t="shared" si="17"/>
        <v>0</v>
      </c>
      <c r="N385" s="26">
        <f t="shared" si="16"/>
        <v>281847.51</v>
      </c>
    </row>
    <row r="386" spans="1:14" ht="15.75">
      <c r="A386" s="20">
        <v>378</v>
      </c>
      <c r="B386" s="16" t="s">
        <v>399</v>
      </c>
      <c r="C386" s="55" t="s">
        <v>335</v>
      </c>
      <c r="D386" s="2">
        <v>924</v>
      </c>
      <c r="E386" s="2">
        <v>715</v>
      </c>
      <c r="F386" s="2">
        <v>572.9</v>
      </c>
      <c r="G386" s="2">
        <v>23</v>
      </c>
      <c r="H386" s="87">
        <v>206593.69</v>
      </c>
      <c r="I386" s="32" t="s">
        <v>201</v>
      </c>
      <c r="J386" s="89">
        <v>120268.84</v>
      </c>
      <c r="K386" s="36"/>
      <c r="L386" s="25">
        <f t="shared" si="15"/>
        <v>86324.85</v>
      </c>
      <c r="M386" s="24">
        <f t="shared" si="17"/>
        <v>0</v>
      </c>
      <c r="N386" s="26">
        <f t="shared" si="16"/>
        <v>120268.84</v>
      </c>
    </row>
    <row r="387" spans="1:14" ht="15.75">
      <c r="A387" s="20">
        <v>379</v>
      </c>
      <c r="B387" s="16" t="s">
        <v>399</v>
      </c>
      <c r="C387" s="72" t="s">
        <v>458</v>
      </c>
      <c r="D387" s="2">
        <v>116</v>
      </c>
      <c r="E387" s="2">
        <v>103</v>
      </c>
      <c r="F387" s="2">
        <v>103</v>
      </c>
      <c r="G387" s="2">
        <v>3</v>
      </c>
      <c r="H387" s="84">
        <v>0</v>
      </c>
      <c r="I387" s="32" t="s">
        <v>201</v>
      </c>
      <c r="J387" s="93">
        <v>389.86</v>
      </c>
      <c r="K387" s="36"/>
      <c r="L387" s="25">
        <f t="shared" si="15"/>
        <v>-389.86</v>
      </c>
      <c r="M387" s="24">
        <f t="shared" si="17"/>
        <v>0</v>
      </c>
      <c r="N387" s="26">
        <f t="shared" si="16"/>
        <v>389.86</v>
      </c>
    </row>
    <row r="388" spans="1:14" ht="15.75">
      <c r="A388" s="20">
        <v>380</v>
      </c>
      <c r="B388" s="16" t="s">
        <v>399</v>
      </c>
      <c r="C388" s="55" t="s">
        <v>343</v>
      </c>
      <c r="D388" s="2">
        <v>395.08</v>
      </c>
      <c r="E388" s="2">
        <v>349.82</v>
      </c>
      <c r="F388" s="2">
        <v>334.5</v>
      </c>
      <c r="G388" s="2">
        <v>10</v>
      </c>
      <c r="H388" s="87">
        <v>117019.31</v>
      </c>
      <c r="I388" s="32" t="s">
        <v>201</v>
      </c>
      <c r="J388" s="89">
        <v>40136.36</v>
      </c>
      <c r="K388" s="36"/>
      <c r="L388" s="25">
        <f t="shared" si="15"/>
        <v>76882.95</v>
      </c>
      <c r="M388" s="24">
        <f t="shared" si="17"/>
        <v>0</v>
      </c>
      <c r="N388" s="26">
        <f t="shared" si="16"/>
        <v>40136.36</v>
      </c>
    </row>
    <row r="389" spans="1:14" ht="15.75">
      <c r="A389" s="20">
        <v>381</v>
      </c>
      <c r="B389" s="16" t="s">
        <v>399</v>
      </c>
      <c r="C389" s="55" t="s">
        <v>344</v>
      </c>
      <c r="D389" s="2">
        <v>391.8</v>
      </c>
      <c r="E389" s="2">
        <v>338.84</v>
      </c>
      <c r="F389" s="2">
        <v>306.72</v>
      </c>
      <c r="G389" s="2">
        <v>9</v>
      </c>
      <c r="H389" s="87">
        <v>108198.6</v>
      </c>
      <c r="I389" s="32" t="s">
        <v>201</v>
      </c>
      <c r="J389" s="89">
        <v>35529.61</v>
      </c>
      <c r="K389" s="36"/>
      <c r="L389" s="25">
        <f t="shared" si="15"/>
        <v>72668.99</v>
      </c>
      <c r="M389" s="24">
        <f t="shared" si="17"/>
        <v>0</v>
      </c>
      <c r="N389" s="26">
        <f t="shared" si="16"/>
        <v>35529.61</v>
      </c>
    </row>
    <row r="390" spans="1:14" ht="15.75">
      <c r="A390" s="20">
        <v>382</v>
      </c>
      <c r="B390" s="16" t="s">
        <v>399</v>
      </c>
      <c r="C390" s="55" t="s">
        <v>336</v>
      </c>
      <c r="D390" s="2">
        <v>387.5</v>
      </c>
      <c r="E390" s="2">
        <v>334.2</v>
      </c>
      <c r="F390" s="2">
        <v>303.31</v>
      </c>
      <c r="G390" s="2">
        <v>8</v>
      </c>
      <c r="H390" s="87">
        <v>106995.85</v>
      </c>
      <c r="I390" s="32" t="s">
        <v>201</v>
      </c>
      <c r="J390" s="89">
        <v>42743.04</v>
      </c>
      <c r="K390" s="36"/>
      <c r="L390" s="25">
        <f t="shared" si="15"/>
        <v>64252.810000000005</v>
      </c>
      <c r="M390" s="24">
        <f t="shared" si="17"/>
        <v>0</v>
      </c>
      <c r="N390" s="26">
        <f t="shared" si="16"/>
        <v>42743.04</v>
      </c>
    </row>
    <row r="391" spans="1:14" ht="15.75">
      <c r="A391" s="20">
        <v>383</v>
      </c>
      <c r="B391" s="16" t="s">
        <v>399</v>
      </c>
      <c r="C391" s="55" t="s">
        <v>337</v>
      </c>
      <c r="D391" s="2">
        <v>1573.5</v>
      </c>
      <c r="E391" s="2">
        <v>1153.6</v>
      </c>
      <c r="F391" s="2">
        <v>1071.41</v>
      </c>
      <c r="G391" s="2">
        <v>24</v>
      </c>
      <c r="H391" s="87">
        <v>386361.84</v>
      </c>
      <c r="I391" s="32" t="s">
        <v>201</v>
      </c>
      <c r="J391" s="89">
        <v>290689.33</v>
      </c>
      <c r="K391" s="36"/>
      <c r="L391" s="25">
        <f t="shared" si="15"/>
        <v>95672.51000000001</v>
      </c>
      <c r="M391" s="24">
        <f t="shared" si="17"/>
        <v>0</v>
      </c>
      <c r="N391" s="26">
        <f t="shared" si="16"/>
        <v>290689.33</v>
      </c>
    </row>
    <row r="392" spans="1:14" ht="15.75">
      <c r="A392" s="20">
        <v>384</v>
      </c>
      <c r="B392" s="16" t="s">
        <v>399</v>
      </c>
      <c r="C392" s="55" t="s">
        <v>333</v>
      </c>
      <c r="D392" s="2">
        <v>403.2</v>
      </c>
      <c r="E392" s="2">
        <v>351.2</v>
      </c>
      <c r="F392" s="2">
        <v>301.3</v>
      </c>
      <c r="G392" s="2">
        <v>8</v>
      </c>
      <c r="H392" s="87">
        <v>106286.93</v>
      </c>
      <c r="I392" s="32" t="s">
        <v>201</v>
      </c>
      <c r="J392" s="89">
        <v>11767.98</v>
      </c>
      <c r="K392" s="36"/>
      <c r="L392" s="25">
        <f t="shared" si="15"/>
        <v>94518.95</v>
      </c>
      <c r="M392" s="24">
        <f t="shared" si="17"/>
        <v>0</v>
      </c>
      <c r="N392" s="26">
        <f t="shared" si="16"/>
        <v>11767.98</v>
      </c>
    </row>
    <row r="393" spans="1:14" ht="15.75">
      <c r="A393" s="20">
        <v>385</v>
      </c>
      <c r="B393" s="16" t="s">
        <v>399</v>
      </c>
      <c r="C393" s="55" t="s">
        <v>338</v>
      </c>
      <c r="D393" s="2">
        <v>387.4</v>
      </c>
      <c r="E393" s="2">
        <v>357.6</v>
      </c>
      <c r="F393" s="2">
        <v>319.4</v>
      </c>
      <c r="G393" s="2">
        <v>8</v>
      </c>
      <c r="H393" s="87">
        <v>113187.84</v>
      </c>
      <c r="I393" s="32" t="s">
        <v>201</v>
      </c>
      <c r="J393" s="89">
        <v>30826.78</v>
      </c>
      <c r="K393" s="36"/>
      <c r="L393" s="25">
        <f t="shared" si="15"/>
        <v>82361.06</v>
      </c>
      <c r="M393" s="24">
        <f t="shared" si="17"/>
        <v>0</v>
      </c>
      <c r="N393" s="26">
        <f t="shared" si="16"/>
        <v>30826.78</v>
      </c>
    </row>
    <row r="394" spans="1:14" ht="15.75">
      <c r="A394" s="20">
        <v>386</v>
      </c>
      <c r="B394" s="16" t="s">
        <v>399</v>
      </c>
      <c r="C394" s="55" t="s">
        <v>339</v>
      </c>
      <c r="D394" s="2">
        <v>388.3</v>
      </c>
      <c r="E394" s="2">
        <v>370.32</v>
      </c>
      <c r="F394" s="2">
        <v>341.99</v>
      </c>
      <c r="G394" s="2">
        <v>8</v>
      </c>
      <c r="H394" s="87">
        <v>120640.74</v>
      </c>
      <c r="I394" s="32" t="s">
        <v>201</v>
      </c>
      <c r="J394" s="89">
        <v>36426.99</v>
      </c>
      <c r="K394" s="36"/>
      <c r="L394" s="25">
        <f t="shared" si="15"/>
        <v>84213.75</v>
      </c>
      <c r="M394" s="24">
        <f t="shared" si="17"/>
        <v>0</v>
      </c>
      <c r="N394" s="26">
        <f t="shared" si="16"/>
        <v>36426.99</v>
      </c>
    </row>
    <row r="395" spans="1:14" ht="15.75">
      <c r="A395" s="20">
        <v>387</v>
      </c>
      <c r="B395" s="16" t="s">
        <v>399</v>
      </c>
      <c r="C395" s="55" t="s">
        <v>340</v>
      </c>
      <c r="D395" s="2">
        <v>390.8</v>
      </c>
      <c r="E395" s="2">
        <v>363.14</v>
      </c>
      <c r="F395" s="2">
        <v>314.88</v>
      </c>
      <c r="G395" s="2">
        <v>8</v>
      </c>
      <c r="H395" s="87">
        <v>112982.27</v>
      </c>
      <c r="I395" s="32" t="s">
        <v>201</v>
      </c>
      <c r="J395" s="89">
        <v>35643.09</v>
      </c>
      <c r="K395" s="36"/>
      <c r="L395" s="25">
        <f aca="true" t="shared" si="18" ref="L395:L448">H395-J395</f>
        <v>77339.18000000001</v>
      </c>
      <c r="M395" s="24">
        <f t="shared" si="17"/>
        <v>0</v>
      </c>
      <c r="N395" s="26">
        <f aca="true" t="shared" si="19" ref="N395:N444">J395-K395</f>
        <v>35643.09</v>
      </c>
    </row>
    <row r="396" spans="1:14" ht="15.75">
      <c r="A396" s="20">
        <v>388</v>
      </c>
      <c r="B396" s="16" t="s">
        <v>399</v>
      </c>
      <c r="C396" s="55" t="s">
        <v>341</v>
      </c>
      <c r="D396" s="2">
        <v>393.2</v>
      </c>
      <c r="E396" s="2">
        <v>333.5</v>
      </c>
      <c r="F396" s="2">
        <v>327.55</v>
      </c>
      <c r="G396" s="2">
        <v>8</v>
      </c>
      <c r="H396" s="87">
        <v>115546.51</v>
      </c>
      <c r="I396" s="32" t="s">
        <v>201</v>
      </c>
      <c r="J396" s="89">
        <v>10838.28</v>
      </c>
      <c r="K396" s="36"/>
      <c r="L396" s="25">
        <f t="shared" si="18"/>
        <v>104708.23</v>
      </c>
      <c r="M396" s="24">
        <f aca="true" t="shared" si="20" ref="M396:M448">IF(K396=0,O396,N396)</f>
        <v>0</v>
      </c>
      <c r="N396" s="26">
        <f t="shared" si="19"/>
        <v>10838.28</v>
      </c>
    </row>
    <row r="397" spans="1:14" ht="15.75">
      <c r="A397" s="20">
        <v>389</v>
      </c>
      <c r="B397" s="16" t="s">
        <v>399</v>
      </c>
      <c r="C397" s="55" t="s">
        <v>459</v>
      </c>
      <c r="D397" s="2">
        <v>162</v>
      </c>
      <c r="E397" s="2">
        <v>138</v>
      </c>
      <c r="F397" s="2">
        <v>138</v>
      </c>
      <c r="G397" s="2">
        <v>4</v>
      </c>
      <c r="H397" s="87">
        <v>36060.89</v>
      </c>
      <c r="I397" s="32" t="s">
        <v>201</v>
      </c>
      <c r="J397" s="89">
        <v>3194.44</v>
      </c>
      <c r="K397" s="36"/>
      <c r="L397" s="25">
        <f t="shared" si="18"/>
        <v>32866.45</v>
      </c>
      <c r="M397" s="24">
        <f t="shared" si="20"/>
        <v>0</v>
      </c>
      <c r="N397" s="26">
        <f t="shared" si="19"/>
        <v>3194.44</v>
      </c>
    </row>
    <row r="398" spans="1:14" ht="15.75">
      <c r="A398" s="20">
        <v>390</v>
      </c>
      <c r="B398" s="16" t="s">
        <v>399</v>
      </c>
      <c r="C398" s="55" t="s">
        <v>342</v>
      </c>
      <c r="D398" s="2">
        <v>1235</v>
      </c>
      <c r="E398" s="2">
        <v>904.2</v>
      </c>
      <c r="F398" s="2">
        <v>807.13</v>
      </c>
      <c r="G398" s="2">
        <v>22</v>
      </c>
      <c r="H398" s="87">
        <v>291048.83</v>
      </c>
      <c r="I398" s="32" t="s">
        <v>201</v>
      </c>
      <c r="J398" s="89">
        <v>233450.85</v>
      </c>
      <c r="K398" s="36"/>
      <c r="L398" s="25">
        <f t="shared" si="18"/>
        <v>57597.98000000001</v>
      </c>
      <c r="M398" s="24">
        <f t="shared" si="20"/>
        <v>0</v>
      </c>
      <c r="N398" s="26">
        <f t="shared" si="19"/>
        <v>233450.85</v>
      </c>
    </row>
    <row r="399" spans="1:14" ht="15.75">
      <c r="A399" s="20">
        <v>391</v>
      </c>
      <c r="B399" s="16" t="s">
        <v>400</v>
      </c>
      <c r="C399" s="55" t="s">
        <v>345</v>
      </c>
      <c r="D399" s="2">
        <v>548.1</v>
      </c>
      <c r="E399" s="2">
        <v>524.1</v>
      </c>
      <c r="F399" s="2">
        <v>421.83</v>
      </c>
      <c r="G399" s="2">
        <v>9</v>
      </c>
      <c r="H399" s="87">
        <v>152116.13</v>
      </c>
      <c r="I399" s="32" t="s">
        <v>201</v>
      </c>
      <c r="J399" s="89">
        <v>54419.73</v>
      </c>
      <c r="K399" s="36"/>
      <c r="L399" s="25">
        <f t="shared" si="18"/>
        <v>97696.4</v>
      </c>
      <c r="M399" s="24">
        <f t="shared" si="20"/>
        <v>0</v>
      </c>
      <c r="N399" s="26">
        <f t="shared" si="19"/>
        <v>54419.73</v>
      </c>
    </row>
    <row r="400" spans="1:14" ht="15.75">
      <c r="A400" s="20">
        <v>392</v>
      </c>
      <c r="B400" s="16" t="s">
        <v>400</v>
      </c>
      <c r="C400" s="55" t="s">
        <v>346</v>
      </c>
      <c r="D400" s="2">
        <v>549</v>
      </c>
      <c r="E400" s="2">
        <v>524.1</v>
      </c>
      <c r="F400" s="2">
        <v>415.53</v>
      </c>
      <c r="G400" s="2">
        <v>9</v>
      </c>
      <c r="H400" s="87">
        <v>149844.64</v>
      </c>
      <c r="I400" s="32" t="s">
        <v>201</v>
      </c>
      <c r="J400" s="89">
        <v>78946.88</v>
      </c>
      <c r="K400" s="36"/>
      <c r="L400" s="25">
        <f t="shared" si="18"/>
        <v>70897.76000000001</v>
      </c>
      <c r="M400" s="24">
        <f t="shared" si="20"/>
        <v>0</v>
      </c>
      <c r="N400" s="26">
        <f t="shared" si="19"/>
        <v>78946.88</v>
      </c>
    </row>
    <row r="401" spans="1:14" ht="15.75">
      <c r="A401" s="20">
        <v>393</v>
      </c>
      <c r="B401" s="16" t="s">
        <v>400</v>
      </c>
      <c r="C401" s="55" t="s">
        <v>347</v>
      </c>
      <c r="D401" s="2">
        <v>608.57</v>
      </c>
      <c r="E401" s="2">
        <v>582.2</v>
      </c>
      <c r="F401" s="2">
        <v>510.61</v>
      </c>
      <c r="G401" s="2">
        <v>15</v>
      </c>
      <c r="H401" s="87">
        <v>184131.3</v>
      </c>
      <c r="I401" s="32" t="s">
        <v>201</v>
      </c>
      <c r="J401" s="89">
        <v>100771.02</v>
      </c>
      <c r="K401" s="36"/>
      <c r="L401" s="25">
        <f t="shared" si="18"/>
        <v>83360.27999999998</v>
      </c>
      <c r="M401" s="24">
        <f t="shared" si="20"/>
        <v>0</v>
      </c>
      <c r="N401" s="26">
        <f t="shared" si="19"/>
        <v>100771.02</v>
      </c>
    </row>
    <row r="402" spans="1:14" ht="15.75">
      <c r="A402" s="20">
        <v>394</v>
      </c>
      <c r="B402" s="16" t="s">
        <v>400</v>
      </c>
      <c r="C402" s="55" t="s">
        <v>348</v>
      </c>
      <c r="D402" s="2">
        <v>862.24</v>
      </c>
      <c r="E402" s="2">
        <v>752.5</v>
      </c>
      <c r="F402" s="2">
        <v>779.5</v>
      </c>
      <c r="G402" s="2">
        <v>18</v>
      </c>
      <c r="H402" s="87">
        <v>281131.71</v>
      </c>
      <c r="I402" s="32" t="s">
        <v>201</v>
      </c>
      <c r="J402" s="89">
        <v>159478.99</v>
      </c>
      <c r="K402" s="36">
        <v>417080</v>
      </c>
      <c r="L402" s="25">
        <f t="shared" si="18"/>
        <v>121652.72000000003</v>
      </c>
      <c r="M402" s="24">
        <f t="shared" si="20"/>
        <v>-257601.01</v>
      </c>
      <c r="N402" s="26">
        <f t="shared" si="19"/>
        <v>-257601.01</v>
      </c>
    </row>
    <row r="403" spans="1:14" ht="15.75">
      <c r="A403" s="20">
        <v>395</v>
      </c>
      <c r="B403" s="16" t="s">
        <v>400</v>
      </c>
      <c r="C403" s="55" t="s">
        <v>349</v>
      </c>
      <c r="D403" s="2">
        <v>837.38</v>
      </c>
      <c r="E403" s="2">
        <v>727.26</v>
      </c>
      <c r="F403" s="2">
        <v>719.87</v>
      </c>
      <c r="G403" s="2">
        <v>18</v>
      </c>
      <c r="H403" s="87">
        <v>259592.52</v>
      </c>
      <c r="I403" s="32" t="s">
        <v>201</v>
      </c>
      <c r="J403" s="89">
        <v>143238.37</v>
      </c>
      <c r="K403" s="36"/>
      <c r="L403" s="25">
        <f t="shared" si="18"/>
        <v>116354.15</v>
      </c>
      <c r="M403" s="24">
        <f t="shared" si="20"/>
        <v>0</v>
      </c>
      <c r="N403" s="26">
        <f t="shared" si="19"/>
        <v>143238.37</v>
      </c>
    </row>
    <row r="404" spans="1:14" ht="15.75">
      <c r="A404" s="20">
        <v>396</v>
      </c>
      <c r="B404" s="16" t="s">
        <v>400</v>
      </c>
      <c r="C404" s="55" t="s">
        <v>350</v>
      </c>
      <c r="D404" s="2">
        <v>1182</v>
      </c>
      <c r="E404" s="2">
        <v>1077.98</v>
      </c>
      <c r="F404" s="2">
        <v>1195.01</v>
      </c>
      <c r="G404" s="2">
        <v>28</v>
      </c>
      <c r="H404" s="87">
        <v>430926.28</v>
      </c>
      <c r="I404" s="32" t="s">
        <v>201</v>
      </c>
      <c r="J404" s="89">
        <v>334120.1</v>
      </c>
      <c r="K404" s="36"/>
      <c r="L404" s="25">
        <f t="shared" si="18"/>
        <v>96806.18000000005</v>
      </c>
      <c r="M404" s="24">
        <f t="shared" si="20"/>
        <v>0</v>
      </c>
      <c r="N404" s="26">
        <f t="shared" si="19"/>
        <v>334120.1</v>
      </c>
    </row>
    <row r="405" spans="1:14" ht="15.75">
      <c r="A405" s="20">
        <v>397</v>
      </c>
      <c r="B405" s="16" t="s">
        <v>400</v>
      </c>
      <c r="C405" s="55" t="s">
        <v>351</v>
      </c>
      <c r="D405" s="2">
        <v>1182</v>
      </c>
      <c r="E405" s="2">
        <v>1077.98</v>
      </c>
      <c r="F405" s="2">
        <v>1183.79</v>
      </c>
      <c r="G405" s="2">
        <v>28</v>
      </c>
      <c r="H405" s="87">
        <v>426875.72</v>
      </c>
      <c r="I405" s="32" t="s">
        <v>201</v>
      </c>
      <c r="J405" s="89">
        <v>282525.78</v>
      </c>
      <c r="K405" s="36"/>
      <c r="L405" s="25">
        <f t="shared" si="18"/>
        <v>144349.93999999994</v>
      </c>
      <c r="M405" s="24">
        <f t="shared" si="20"/>
        <v>0</v>
      </c>
      <c r="N405" s="26">
        <f t="shared" si="19"/>
        <v>282525.78</v>
      </c>
    </row>
    <row r="406" spans="1:14" ht="15.75">
      <c r="A406" s="20">
        <v>398</v>
      </c>
      <c r="B406" s="16" t="s">
        <v>393</v>
      </c>
      <c r="C406" s="55" t="s">
        <v>352</v>
      </c>
      <c r="D406" s="2">
        <v>661.35</v>
      </c>
      <c r="E406" s="2">
        <v>609.6</v>
      </c>
      <c r="F406" s="2">
        <v>484.2</v>
      </c>
      <c r="G406" s="2">
        <v>8</v>
      </c>
      <c r="H406" s="87">
        <v>172660</v>
      </c>
      <c r="I406" s="32" t="s">
        <v>201</v>
      </c>
      <c r="J406" s="89">
        <v>127991.24</v>
      </c>
      <c r="K406" s="36"/>
      <c r="L406" s="25">
        <f t="shared" si="18"/>
        <v>44668.759999999995</v>
      </c>
      <c r="M406" s="24">
        <f t="shared" si="20"/>
        <v>0</v>
      </c>
      <c r="N406" s="26">
        <f t="shared" si="19"/>
        <v>127991.24</v>
      </c>
    </row>
    <row r="407" spans="1:14" ht="15.75">
      <c r="A407" s="20">
        <v>399</v>
      </c>
      <c r="B407" s="16" t="s">
        <v>393</v>
      </c>
      <c r="C407" s="55" t="s">
        <v>353</v>
      </c>
      <c r="D407" s="2">
        <v>534.5</v>
      </c>
      <c r="E407" s="2">
        <v>467</v>
      </c>
      <c r="F407" s="2">
        <v>501.5</v>
      </c>
      <c r="G407" s="2">
        <v>12</v>
      </c>
      <c r="H407" s="87">
        <v>178214.08</v>
      </c>
      <c r="I407" s="32" t="s">
        <v>201</v>
      </c>
      <c r="J407" s="89">
        <v>158460.44</v>
      </c>
      <c r="K407" s="36"/>
      <c r="L407" s="25">
        <f t="shared" si="18"/>
        <v>19753.639999999985</v>
      </c>
      <c r="M407" s="24">
        <f t="shared" si="20"/>
        <v>0</v>
      </c>
      <c r="N407" s="26">
        <f t="shared" si="19"/>
        <v>158460.44</v>
      </c>
    </row>
    <row r="408" spans="1:14" ht="15.75">
      <c r="A408" s="20">
        <v>400</v>
      </c>
      <c r="B408" s="16" t="s">
        <v>393</v>
      </c>
      <c r="C408" s="55" t="s">
        <v>354</v>
      </c>
      <c r="D408" s="2">
        <v>567.3</v>
      </c>
      <c r="E408" s="2">
        <v>496.19</v>
      </c>
      <c r="F408" s="2">
        <v>495</v>
      </c>
      <c r="G408" s="2">
        <v>12</v>
      </c>
      <c r="H408" s="87">
        <v>178464.95</v>
      </c>
      <c r="I408" s="32" t="s">
        <v>201</v>
      </c>
      <c r="J408" s="89">
        <v>126297.48</v>
      </c>
      <c r="K408" s="36"/>
      <c r="L408" s="25">
        <f t="shared" si="18"/>
        <v>52167.470000000016</v>
      </c>
      <c r="M408" s="24">
        <f t="shared" si="20"/>
        <v>0</v>
      </c>
      <c r="N408" s="26">
        <f t="shared" si="19"/>
        <v>126297.48</v>
      </c>
    </row>
    <row r="409" spans="1:14" ht="15.75">
      <c r="A409" s="20">
        <v>401</v>
      </c>
      <c r="B409" s="16" t="s">
        <v>393</v>
      </c>
      <c r="C409" s="55" t="s">
        <v>355</v>
      </c>
      <c r="D409" s="2">
        <v>665.4</v>
      </c>
      <c r="E409" s="2">
        <v>496.6</v>
      </c>
      <c r="F409" s="2">
        <v>514.5</v>
      </c>
      <c r="G409" s="2">
        <v>12</v>
      </c>
      <c r="H409" s="87">
        <v>185931.1</v>
      </c>
      <c r="I409" s="32" t="s">
        <v>201</v>
      </c>
      <c r="J409" s="89">
        <v>135467.18</v>
      </c>
      <c r="K409" s="36"/>
      <c r="L409" s="25">
        <f t="shared" si="18"/>
        <v>50463.92000000001</v>
      </c>
      <c r="M409" s="24">
        <f t="shared" si="20"/>
        <v>0</v>
      </c>
      <c r="N409" s="26">
        <f t="shared" si="19"/>
        <v>135467.18</v>
      </c>
    </row>
    <row r="410" spans="1:14" ht="15.75">
      <c r="A410" s="20">
        <v>402</v>
      </c>
      <c r="B410" s="16" t="s">
        <v>393</v>
      </c>
      <c r="C410" s="55" t="s">
        <v>356</v>
      </c>
      <c r="D410" s="2">
        <v>510</v>
      </c>
      <c r="E410" s="2">
        <v>472.36</v>
      </c>
      <c r="F410" s="2">
        <v>505.12</v>
      </c>
      <c r="G410" s="2">
        <v>12</v>
      </c>
      <c r="H410" s="87">
        <v>82617.6</v>
      </c>
      <c r="I410" s="32" t="s">
        <v>201</v>
      </c>
      <c r="J410" s="89">
        <v>65366.51</v>
      </c>
      <c r="K410" s="36"/>
      <c r="L410" s="25">
        <f t="shared" si="18"/>
        <v>17251.090000000004</v>
      </c>
      <c r="M410" s="24">
        <f t="shared" si="20"/>
        <v>0</v>
      </c>
      <c r="N410" s="26">
        <f t="shared" si="19"/>
        <v>65366.51</v>
      </c>
    </row>
    <row r="411" spans="1:14" ht="15.75">
      <c r="A411" s="20">
        <v>403</v>
      </c>
      <c r="B411" s="16" t="s">
        <v>393</v>
      </c>
      <c r="C411" s="55" t="s">
        <v>357</v>
      </c>
      <c r="D411" s="2">
        <v>567.9</v>
      </c>
      <c r="E411" s="2">
        <v>488</v>
      </c>
      <c r="F411" s="2">
        <v>484.5</v>
      </c>
      <c r="G411" s="2">
        <v>8</v>
      </c>
      <c r="H411" s="87">
        <v>79179.36</v>
      </c>
      <c r="I411" s="32" t="s">
        <v>201</v>
      </c>
      <c r="J411" s="89">
        <v>59496.09</v>
      </c>
      <c r="K411" s="36"/>
      <c r="L411" s="25">
        <f t="shared" si="18"/>
        <v>19683.270000000004</v>
      </c>
      <c r="M411" s="24">
        <f t="shared" si="20"/>
        <v>0</v>
      </c>
      <c r="N411" s="26">
        <f t="shared" si="19"/>
        <v>59496.09</v>
      </c>
    </row>
    <row r="412" spans="1:14" ht="15.75">
      <c r="A412" s="20">
        <v>404</v>
      </c>
      <c r="B412" s="16" t="s">
        <v>393</v>
      </c>
      <c r="C412" s="55" t="s">
        <v>358</v>
      </c>
      <c r="D412" s="2">
        <v>301</v>
      </c>
      <c r="E412" s="2">
        <v>268.5</v>
      </c>
      <c r="F412" s="2">
        <v>292.4</v>
      </c>
      <c r="G412" s="2">
        <v>6</v>
      </c>
      <c r="H412" s="87">
        <v>105442.57</v>
      </c>
      <c r="I412" s="32" t="s">
        <v>201</v>
      </c>
      <c r="J412" s="89">
        <v>96574.99</v>
      </c>
      <c r="K412" s="36"/>
      <c r="L412" s="25">
        <f t="shared" si="18"/>
        <v>8867.580000000002</v>
      </c>
      <c r="M412" s="24">
        <f t="shared" si="20"/>
        <v>0</v>
      </c>
      <c r="N412" s="26">
        <f t="shared" si="19"/>
        <v>96574.99</v>
      </c>
    </row>
    <row r="413" spans="1:14" ht="15.75">
      <c r="A413" s="20">
        <v>405</v>
      </c>
      <c r="B413" s="16" t="s">
        <v>393</v>
      </c>
      <c r="C413" s="55" t="s">
        <v>359</v>
      </c>
      <c r="D413" s="2">
        <v>299.64</v>
      </c>
      <c r="E413" s="2">
        <v>252.48</v>
      </c>
      <c r="F413" s="2">
        <v>254.3</v>
      </c>
      <c r="G413" s="2">
        <v>6</v>
      </c>
      <c r="H413" s="87">
        <v>91703</v>
      </c>
      <c r="I413" s="32" t="s">
        <v>201</v>
      </c>
      <c r="J413" s="89">
        <v>90310.56</v>
      </c>
      <c r="K413" s="2"/>
      <c r="L413" s="25">
        <f t="shared" si="18"/>
        <v>1392.4400000000023</v>
      </c>
      <c r="M413" s="24">
        <f t="shared" si="20"/>
        <v>0</v>
      </c>
      <c r="N413" s="26">
        <f t="shared" si="19"/>
        <v>90310.56</v>
      </c>
    </row>
    <row r="414" spans="1:14" ht="15.75">
      <c r="A414" s="20">
        <v>406</v>
      </c>
      <c r="B414" s="16" t="s">
        <v>393</v>
      </c>
      <c r="C414" s="55" t="s">
        <v>360</v>
      </c>
      <c r="D414" s="2">
        <v>531.1</v>
      </c>
      <c r="E414" s="2">
        <v>468.2</v>
      </c>
      <c r="F414" s="2">
        <v>515.5</v>
      </c>
      <c r="G414" s="2">
        <v>12</v>
      </c>
      <c r="H414" s="87">
        <v>185462.19</v>
      </c>
      <c r="I414" s="32" t="s">
        <v>201</v>
      </c>
      <c r="J414" s="89">
        <v>103816.41</v>
      </c>
      <c r="K414" s="36">
        <v>271440.13</v>
      </c>
      <c r="L414" s="25">
        <f t="shared" si="18"/>
        <v>81645.78</v>
      </c>
      <c r="M414" s="24">
        <f t="shared" si="20"/>
        <v>-167623.72</v>
      </c>
      <c r="N414" s="26">
        <f t="shared" si="19"/>
        <v>-167623.72</v>
      </c>
    </row>
    <row r="415" spans="1:14" ht="15.75">
      <c r="A415" s="20">
        <v>407</v>
      </c>
      <c r="B415" s="16" t="s">
        <v>393</v>
      </c>
      <c r="C415" s="55" t="s">
        <v>361</v>
      </c>
      <c r="D415" s="2">
        <v>530.9</v>
      </c>
      <c r="E415" s="2">
        <v>471.3</v>
      </c>
      <c r="F415" s="2">
        <v>520.5</v>
      </c>
      <c r="G415" s="2">
        <v>12</v>
      </c>
      <c r="H415" s="87">
        <v>187264.52</v>
      </c>
      <c r="I415" s="32" t="s">
        <v>201</v>
      </c>
      <c r="J415" s="89">
        <v>104970.25</v>
      </c>
      <c r="K415" s="36"/>
      <c r="L415" s="25">
        <f t="shared" si="18"/>
        <v>82294.26999999999</v>
      </c>
      <c r="M415" s="24">
        <f t="shared" si="20"/>
        <v>0</v>
      </c>
      <c r="N415" s="26">
        <f t="shared" si="19"/>
        <v>104970.25</v>
      </c>
    </row>
    <row r="416" spans="1:14" ht="15.75">
      <c r="A416" s="20">
        <v>408</v>
      </c>
      <c r="B416" s="16" t="s">
        <v>393</v>
      </c>
      <c r="C416" s="55" t="s">
        <v>362</v>
      </c>
      <c r="D416" s="2">
        <v>531.1</v>
      </c>
      <c r="E416" s="2">
        <v>495.3</v>
      </c>
      <c r="F416" s="2">
        <v>515.1</v>
      </c>
      <c r="G416" s="2">
        <v>11</v>
      </c>
      <c r="H416" s="87">
        <v>77162.93</v>
      </c>
      <c r="I416" s="32" t="s">
        <v>201</v>
      </c>
      <c r="J416" s="89">
        <v>58750.94</v>
      </c>
      <c r="K416" s="36"/>
      <c r="L416" s="25">
        <f t="shared" si="18"/>
        <v>18411.98999999999</v>
      </c>
      <c r="M416" s="24">
        <f t="shared" si="20"/>
        <v>0</v>
      </c>
      <c r="N416" s="26">
        <f t="shared" si="19"/>
        <v>58750.94</v>
      </c>
    </row>
    <row r="417" spans="1:14" ht="15.75">
      <c r="A417" s="20">
        <v>409</v>
      </c>
      <c r="B417" s="16" t="s">
        <v>393</v>
      </c>
      <c r="C417" s="55" t="s">
        <v>363</v>
      </c>
      <c r="D417" s="2">
        <v>589.4</v>
      </c>
      <c r="E417" s="2">
        <v>524.6</v>
      </c>
      <c r="F417" s="2">
        <v>540.8</v>
      </c>
      <c r="G417" s="2">
        <v>12</v>
      </c>
      <c r="H417" s="87">
        <v>194963.48</v>
      </c>
      <c r="I417" s="32" t="s">
        <v>201</v>
      </c>
      <c r="J417" s="89">
        <v>118208.32</v>
      </c>
      <c r="K417" s="36"/>
      <c r="L417" s="25">
        <f t="shared" si="18"/>
        <v>76755.16</v>
      </c>
      <c r="M417" s="24">
        <f t="shared" si="20"/>
        <v>0</v>
      </c>
      <c r="N417" s="26">
        <f t="shared" si="19"/>
        <v>118208.32</v>
      </c>
    </row>
    <row r="418" spans="1:14" ht="15.75">
      <c r="A418" s="20">
        <v>410</v>
      </c>
      <c r="B418" s="16" t="s">
        <v>393</v>
      </c>
      <c r="C418" s="55" t="s">
        <v>364</v>
      </c>
      <c r="D418" s="2">
        <v>531.3</v>
      </c>
      <c r="E418" s="2">
        <v>488.6</v>
      </c>
      <c r="F418" s="2">
        <v>521.04</v>
      </c>
      <c r="G418" s="2">
        <v>12</v>
      </c>
      <c r="H418" s="87">
        <v>186615.16</v>
      </c>
      <c r="I418" s="32" t="s">
        <v>201</v>
      </c>
      <c r="J418" s="89">
        <v>120986.21</v>
      </c>
      <c r="K418" s="36"/>
      <c r="L418" s="25">
        <f t="shared" si="18"/>
        <v>65628.95</v>
      </c>
      <c r="M418" s="24">
        <f t="shared" si="20"/>
        <v>0</v>
      </c>
      <c r="N418" s="26">
        <f t="shared" si="19"/>
        <v>120986.21</v>
      </c>
    </row>
    <row r="419" spans="1:14" ht="15.75">
      <c r="A419" s="20">
        <v>411</v>
      </c>
      <c r="B419" s="16" t="s">
        <v>393</v>
      </c>
      <c r="C419" s="55" t="s">
        <v>365</v>
      </c>
      <c r="D419" s="2">
        <v>662.4</v>
      </c>
      <c r="E419" s="2">
        <v>488.7</v>
      </c>
      <c r="F419" s="2">
        <v>508.1</v>
      </c>
      <c r="G419" s="2">
        <v>12</v>
      </c>
      <c r="H419" s="87">
        <v>183226.23</v>
      </c>
      <c r="I419" s="32" t="s">
        <v>201</v>
      </c>
      <c r="J419" s="89">
        <v>137607.72</v>
      </c>
      <c r="K419" s="36"/>
      <c r="L419" s="25">
        <f t="shared" si="18"/>
        <v>45618.51000000001</v>
      </c>
      <c r="M419" s="24">
        <f t="shared" si="20"/>
        <v>0</v>
      </c>
      <c r="N419" s="26">
        <f t="shared" si="19"/>
        <v>137607.72</v>
      </c>
    </row>
    <row r="420" spans="1:14" ht="15.75">
      <c r="A420" s="20">
        <v>412</v>
      </c>
      <c r="B420" s="16" t="s">
        <v>393</v>
      </c>
      <c r="C420" s="55" t="s">
        <v>366</v>
      </c>
      <c r="D420" s="2">
        <v>328.1</v>
      </c>
      <c r="E420" s="2">
        <v>291.13</v>
      </c>
      <c r="F420" s="2">
        <v>181.1</v>
      </c>
      <c r="G420" s="2">
        <v>4</v>
      </c>
      <c r="H420" s="87">
        <v>65306.78</v>
      </c>
      <c r="I420" s="32" t="s">
        <v>201</v>
      </c>
      <c r="J420" s="89">
        <v>44513.05</v>
      </c>
      <c r="K420" s="36"/>
      <c r="L420" s="25">
        <f t="shared" si="18"/>
        <v>20793.729999999996</v>
      </c>
      <c r="M420" s="24">
        <f t="shared" si="20"/>
        <v>0</v>
      </c>
      <c r="N420" s="26">
        <f t="shared" si="19"/>
        <v>44513.05</v>
      </c>
    </row>
    <row r="421" spans="1:14" ht="15.75">
      <c r="A421" s="20">
        <v>413</v>
      </c>
      <c r="B421" s="16" t="s">
        <v>393</v>
      </c>
      <c r="C421" s="55" t="s">
        <v>367</v>
      </c>
      <c r="D421" s="2">
        <v>568.2</v>
      </c>
      <c r="E421" s="2">
        <v>518</v>
      </c>
      <c r="F421" s="2">
        <v>503.98</v>
      </c>
      <c r="G421" s="2">
        <v>16</v>
      </c>
      <c r="H421" s="87">
        <v>76609.96</v>
      </c>
      <c r="I421" s="32" t="s">
        <v>201</v>
      </c>
      <c r="J421" s="89">
        <v>63836.82</v>
      </c>
      <c r="K421" s="36">
        <v>272929.81</v>
      </c>
      <c r="L421" s="25">
        <f t="shared" si="18"/>
        <v>12773.140000000007</v>
      </c>
      <c r="M421" s="24">
        <f t="shared" si="20"/>
        <v>-209092.99</v>
      </c>
      <c r="N421" s="26">
        <f t="shared" si="19"/>
        <v>-209092.99</v>
      </c>
    </row>
    <row r="422" spans="1:14" ht="15.75">
      <c r="A422" s="20">
        <v>414</v>
      </c>
      <c r="B422" s="16" t="s">
        <v>393</v>
      </c>
      <c r="C422" s="55" t="s">
        <v>368</v>
      </c>
      <c r="D422" s="2">
        <v>352.1</v>
      </c>
      <c r="E422" s="2">
        <v>324</v>
      </c>
      <c r="F422" s="2">
        <v>244.07</v>
      </c>
      <c r="G422" s="2">
        <v>8</v>
      </c>
      <c r="H422" s="87">
        <v>88198.17</v>
      </c>
      <c r="I422" s="32" t="s">
        <v>201</v>
      </c>
      <c r="J422" s="89">
        <v>51216.94</v>
      </c>
      <c r="K422" s="36"/>
      <c r="L422" s="25">
        <f t="shared" si="18"/>
        <v>36981.229999999996</v>
      </c>
      <c r="M422" s="24">
        <f t="shared" si="20"/>
        <v>0</v>
      </c>
      <c r="N422" s="26">
        <f t="shared" si="19"/>
        <v>51216.94</v>
      </c>
    </row>
    <row r="423" spans="1:14" ht="15.75">
      <c r="A423" s="20">
        <v>415</v>
      </c>
      <c r="B423" s="16" t="s">
        <v>393</v>
      </c>
      <c r="C423" s="55" t="s">
        <v>369</v>
      </c>
      <c r="D423" s="2">
        <v>352.6</v>
      </c>
      <c r="E423" s="2">
        <v>323.8</v>
      </c>
      <c r="F423" s="2">
        <v>323.8</v>
      </c>
      <c r="G423" s="2">
        <v>8</v>
      </c>
      <c r="H423" s="87">
        <v>117306.55</v>
      </c>
      <c r="I423" s="32" t="s">
        <v>201</v>
      </c>
      <c r="J423" s="89">
        <v>80008.48</v>
      </c>
      <c r="K423" s="36"/>
      <c r="L423" s="25">
        <f t="shared" si="18"/>
        <v>37298.07000000001</v>
      </c>
      <c r="M423" s="24">
        <f t="shared" si="20"/>
        <v>0</v>
      </c>
      <c r="N423" s="26">
        <f t="shared" si="19"/>
        <v>80008.48</v>
      </c>
    </row>
    <row r="424" spans="1:14" ht="15.75">
      <c r="A424" s="20">
        <v>416</v>
      </c>
      <c r="B424" s="16" t="s">
        <v>393</v>
      </c>
      <c r="C424" s="55" t="s">
        <v>370</v>
      </c>
      <c r="D424" s="2">
        <v>357.2</v>
      </c>
      <c r="E424" s="2">
        <v>324</v>
      </c>
      <c r="F424" s="2">
        <v>324</v>
      </c>
      <c r="G424" s="2">
        <v>8</v>
      </c>
      <c r="H424" s="87">
        <v>51247.88</v>
      </c>
      <c r="I424" s="32" t="s">
        <v>201</v>
      </c>
      <c r="J424" s="89">
        <v>37496.06</v>
      </c>
      <c r="K424" s="36"/>
      <c r="L424" s="25">
        <f t="shared" si="18"/>
        <v>13751.82</v>
      </c>
      <c r="M424" s="24">
        <f t="shared" si="20"/>
        <v>0</v>
      </c>
      <c r="N424" s="26">
        <f t="shared" si="19"/>
        <v>37496.06</v>
      </c>
    </row>
    <row r="425" spans="1:14" ht="15.75">
      <c r="A425" s="20">
        <v>417</v>
      </c>
      <c r="B425" s="16" t="s">
        <v>393</v>
      </c>
      <c r="C425" s="55" t="s">
        <v>371</v>
      </c>
      <c r="D425" s="2">
        <v>352.4</v>
      </c>
      <c r="E425" s="2">
        <v>331.2</v>
      </c>
      <c r="F425" s="2">
        <v>331.4</v>
      </c>
      <c r="G425" s="2">
        <v>8</v>
      </c>
      <c r="H425" s="87">
        <v>49471.42</v>
      </c>
      <c r="I425" s="32" t="s">
        <v>201</v>
      </c>
      <c r="J425" s="89">
        <v>38851.54</v>
      </c>
      <c r="K425" s="36"/>
      <c r="L425" s="25">
        <f t="shared" si="18"/>
        <v>10619.879999999997</v>
      </c>
      <c r="M425" s="24">
        <f t="shared" si="20"/>
        <v>0</v>
      </c>
      <c r="N425" s="26">
        <f t="shared" si="19"/>
        <v>38851.54</v>
      </c>
    </row>
    <row r="426" spans="1:14" ht="15.75">
      <c r="A426" s="20">
        <v>418</v>
      </c>
      <c r="B426" s="16" t="s">
        <v>393</v>
      </c>
      <c r="C426" s="55" t="s">
        <v>372</v>
      </c>
      <c r="D426" s="2">
        <v>334.6</v>
      </c>
      <c r="E426" s="2">
        <v>301.6</v>
      </c>
      <c r="F426" s="2">
        <v>340.1</v>
      </c>
      <c r="G426" s="2">
        <v>8</v>
      </c>
      <c r="H426" s="87">
        <v>60483.34</v>
      </c>
      <c r="I426" s="32" t="s">
        <v>201</v>
      </c>
      <c r="J426" s="89">
        <v>38669.1</v>
      </c>
      <c r="K426" s="36"/>
      <c r="L426" s="25">
        <f t="shared" si="18"/>
        <v>21814.239999999998</v>
      </c>
      <c r="M426" s="24">
        <f t="shared" si="20"/>
        <v>0</v>
      </c>
      <c r="N426" s="26">
        <f t="shared" si="19"/>
        <v>38669.1</v>
      </c>
    </row>
    <row r="427" spans="1:14" ht="15.75">
      <c r="A427" s="20">
        <v>419</v>
      </c>
      <c r="B427" s="16" t="s">
        <v>393</v>
      </c>
      <c r="C427" s="55" t="s">
        <v>373</v>
      </c>
      <c r="D427" s="2">
        <v>401.8</v>
      </c>
      <c r="E427" s="2">
        <v>358.6</v>
      </c>
      <c r="F427" s="2">
        <v>344.8</v>
      </c>
      <c r="G427" s="2">
        <v>8</v>
      </c>
      <c r="H427" s="87">
        <v>119542.62</v>
      </c>
      <c r="I427" s="32" t="s">
        <v>201</v>
      </c>
      <c r="J427" s="89">
        <v>54211.62</v>
      </c>
      <c r="K427" s="36"/>
      <c r="L427" s="25">
        <f t="shared" si="18"/>
        <v>65330.99999999999</v>
      </c>
      <c r="M427" s="24">
        <f t="shared" si="20"/>
        <v>0</v>
      </c>
      <c r="N427" s="26">
        <f t="shared" si="19"/>
        <v>54211.62</v>
      </c>
    </row>
    <row r="428" spans="1:14" ht="15.75">
      <c r="A428" s="20">
        <v>420</v>
      </c>
      <c r="B428" s="16" t="s">
        <v>393</v>
      </c>
      <c r="C428" s="55" t="s">
        <v>374</v>
      </c>
      <c r="D428" s="2">
        <v>330.6</v>
      </c>
      <c r="E428" s="2">
        <v>300.2</v>
      </c>
      <c r="F428" s="2">
        <v>334.5</v>
      </c>
      <c r="G428" s="2">
        <v>8</v>
      </c>
      <c r="H428" s="87">
        <v>43216.68</v>
      </c>
      <c r="I428" s="32" t="s">
        <v>201</v>
      </c>
      <c r="J428" s="89">
        <v>43617</v>
      </c>
      <c r="K428" s="36"/>
      <c r="L428" s="25">
        <f t="shared" si="18"/>
        <v>-400.3199999999997</v>
      </c>
      <c r="M428" s="24">
        <f t="shared" si="20"/>
        <v>0</v>
      </c>
      <c r="N428" s="26">
        <f t="shared" si="19"/>
        <v>43617</v>
      </c>
    </row>
    <row r="429" spans="1:14" ht="15.75">
      <c r="A429" s="20">
        <v>421</v>
      </c>
      <c r="B429" s="16" t="s">
        <v>393</v>
      </c>
      <c r="C429" s="55" t="s">
        <v>375</v>
      </c>
      <c r="D429" s="2">
        <v>299</v>
      </c>
      <c r="E429" s="2">
        <v>258.8</v>
      </c>
      <c r="F429" s="2">
        <v>185</v>
      </c>
      <c r="G429" s="2">
        <v>4</v>
      </c>
      <c r="H429" s="87">
        <v>66713.31</v>
      </c>
      <c r="I429" s="32" t="s">
        <v>201</v>
      </c>
      <c r="J429" s="89">
        <v>67856.23</v>
      </c>
      <c r="K429" s="36"/>
      <c r="L429" s="25">
        <f t="shared" si="18"/>
        <v>-1142.9199999999983</v>
      </c>
      <c r="M429" s="24">
        <f t="shared" si="20"/>
        <v>0</v>
      </c>
      <c r="N429" s="26">
        <f t="shared" si="19"/>
        <v>67856.23</v>
      </c>
    </row>
    <row r="430" spans="1:20" ht="15.75">
      <c r="A430" s="20">
        <v>422</v>
      </c>
      <c r="B430" s="16" t="s">
        <v>393</v>
      </c>
      <c r="C430" s="55" t="s">
        <v>376</v>
      </c>
      <c r="D430" s="2">
        <v>334.6</v>
      </c>
      <c r="E430" s="2">
        <v>301.6</v>
      </c>
      <c r="F430" s="2">
        <v>336.7</v>
      </c>
      <c r="G430" s="2">
        <v>8</v>
      </c>
      <c r="H430" s="87">
        <v>59878.75</v>
      </c>
      <c r="I430" s="32" t="s">
        <v>201</v>
      </c>
      <c r="J430" s="89">
        <v>45609.92</v>
      </c>
      <c r="K430" s="36"/>
      <c r="L430" s="25">
        <f t="shared" si="18"/>
        <v>14268.830000000002</v>
      </c>
      <c r="M430" s="24">
        <f t="shared" si="20"/>
        <v>0</v>
      </c>
      <c r="N430" s="26">
        <f t="shared" si="19"/>
        <v>45609.92</v>
      </c>
      <c r="T430" s="66"/>
    </row>
    <row r="431" spans="1:14" s="66" customFormat="1" ht="15.75">
      <c r="A431" s="62">
        <v>423</v>
      </c>
      <c r="B431" s="67" t="s">
        <v>393</v>
      </c>
      <c r="C431" s="68" t="s">
        <v>377</v>
      </c>
      <c r="D431" s="49">
        <v>327.6</v>
      </c>
      <c r="E431" s="49">
        <v>285.3</v>
      </c>
      <c r="F431" s="49">
        <v>183.2</v>
      </c>
      <c r="G431" s="49">
        <v>4</v>
      </c>
      <c r="H431" s="87">
        <v>66064.02</v>
      </c>
      <c r="I431" s="69" t="s">
        <v>201</v>
      </c>
      <c r="J431" s="89">
        <v>29068.53</v>
      </c>
      <c r="K431" s="70"/>
      <c r="L431" s="25">
        <f t="shared" si="18"/>
        <v>36995.490000000005</v>
      </c>
      <c r="M431" s="24">
        <f t="shared" si="20"/>
        <v>0</v>
      </c>
      <c r="N431" s="26">
        <f t="shared" si="19"/>
        <v>29068.53</v>
      </c>
    </row>
    <row r="432" spans="1:14" s="66" customFormat="1" ht="15.75">
      <c r="A432" s="62">
        <v>424</v>
      </c>
      <c r="B432" s="67" t="s">
        <v>393</v>
      </c>
      <c r="C432" s="68" t="s">
        <v>378</v>
      </c>
      <c r="D432" s="49">
        <v>430.6</v>
      </c>
      <c r="E432" s="49">
        <v>401.2</v>
      </c>
      <c r="F432" s="49">
        <v>527.05</v>
      </c>
      <c r="G432" s="49">
        <v>17</v>
      </c>
      <c r="H432" s="87">
        <v>200235.86</v>
      </c>
      <c r="I432" s="69" t="s">
        <v>201</v>
      </c>
      <c r="J432" s="89">
        <v>94554.42</v>
      </c>
      <c r="K432" s="70"/>
      <c r="L432" s="25">
        <f t="shared" si="18"/>
        <v>105681.43999999999</v>
      </c>
      <c r="M432" s="24">
        <f t="shared" si="20"/>
        <v>0</v>
      </c>
      <c r="N432" s="26">
        <f t="shared" si="19"/>
        <v>94554.42</v>
      </c>
    </row>
    <row r="433" spans="1:20" s="66" customFormat="1" ht="15.75">
      <c r="A433" s="62">
        <v>425</v>
      </c>
      <c r="B433" s="67" t="s">
        <v>393</v>
      </c>
      <c r="C433" s="68" t="s">
        <v>468</v>
      </c>
      <c r="D433" s="49">
        <v>187.3</v>
      </c>
      <c r="E433" s="49">
        <v>187.3</v>
      </c>
      <c r="F433" s="49">
        <v>187.3</v>
      </c>
      <c r="G433" s="49">
        <v>4</v>
      </c>
      <c r="H433" s="87">
        <v>15940.32</v>
      </c>
      <c r="I433" s="69" t="s">
        <v>201</v>
      </c>
      <c r="J433" s="89">
        <v>11527.93</v>
      </c>
      <c r="K433" s="70"/>
      <c r="L433" s="25">
        <f t="shared" si="18"/>
        <v>4412.389999999999</v>
      </c>
      <c r="M433" s="24">
        <f t="shared" si="20"/>
        <v>0</v>
      </c>
      <c r="N433" s="26">
        <f t="shared" si="19"/>
        <v>11527.93</v>
      </c>
      <c r="T433" s="3"/>
    </row>
    <row r="434" spans="1:14" ht="15.75">
      <c r="A434" s="20">
        <v>426</v>
      </c>
      <c r="B434" s="16" t="s">
        <v>393</v>
      </c>
      <c r="C434" s="55" t="s">
        <v>379</v>
      </c>
      <c r="D434" s="2">
        <v>659.8</v>
      </c>
      <c r="E434" s="2">
        <v>571.2</v>
      </c>
      <c r="F434" s="2">
        <v>518.1</v>
      </c>
      <c r="G434" s="2">
        <v>12</v>
      </c>
      <c r="H434" s="87">
        <v>186832.46</v>
      </c>
      <c r="I434" s="32" t="s">
        <v>201</v>
      </c>
      <c r="J434" s="89">
        <v>150107.82</v>
      </c>
      <c r="K434" s="36"/>
      <c r="L434" s="25">
        <f t="shared" si="18"/>
        <v>36724.639999999985</v>
      </c>
      <c r="M434" s="24">
        <f t="shared" si="20"/>
        <v>0</v>
      </c>
      <c r="N434" s="26">
        <f t="shared" si="19"/>
        <v>150107.82</v>
      </c>
    </row>
    <row r="435" spans="1:14" ht="15.75">
      <c r="A435" s="20">
        <v>427</v>
      </c>
      <c r="B435" s="16" t="s">
        <v>393</v>
      </c>
      <c r="C435" s="55" t="s">
        <v>465</v>
      </c>
      <c r="D435" s="2">
        <v>358.7</v>
      </c>
      <c r="E435" s="2">
        <v>328.2</v>
      </c>
      <c r="F435" s="2">
        <v>242.9</v>
      </c>
      <c r="G435" s="2">
        <v>8</v>
      </c>
      <c r="H435" s="87">
        <v>28398.54</v>
      </c>
      <c r="I435" s="32" t="s">
        <v>201</v>
      </c>
      <c r="J435" s="89">
        <v>30200.74</v>
      </c>
      <c r="K435" s="36"/>
      <c r="L435" s="25">
        <f t="shared" si="18"/>
        <v>-1802.2000000000007</v>
      </c>
      <c r="M435" s="24">
        <f t="shared" si="20"/>
        <v>0</v>
      </c>
      <c r="N435" s="26">
        <f t="shared" si="19"/>
        <v>30200.74</v>
      </c>
    </row>
    <row r="436" spans="1:14" ht="15.75">
      <c r="A436" s="20">
        <v>428</v>
      </c>
      <c r="B436" s="16" t="s">
        <v>393</v>
      </c>
      <c r="C436" s="55" t="s">
        <v>380</v>
      </c>
      <c r="D436" s="2">
        <v>665.6</v>
      </c>
      <c r="E436" s="2">
        <v>582.4</v>
      </c>
      <c r="F436" s="2">
        <v>519</v>
      </c>
      <c r="G436" s="2">
        <v>12</v>
      </c>
      <c r="H436" s="87">
        <v>187156.81</v>
      </c>
      <c r="I436" s="32" t="s">
        <v>201</v>
      </c>
      <c r="J436" s="89">
        <v>114234.86</v>
      </c>
      <c r="K436" s="36"/>
      <c r="L436" s="25">
        <f t="shared" si="18"/>
        <v>72921.95</v>
      </c>
      <c r="M436" s="24">
        <f t="shared" si="20"/>
        <v>0</v>
      </c>
      <c r="N436" s="26">
        <f t="shared" si="19"/>
        <v>114234.86</v>
      </c>
    </row>
    <row r="437" spans="1:14" ht="15.75">
      <c r="A437" s="20">
        <v>429</v>
      </c>
      <c r="B437" s="16" t="s">
        <v>393</v>
      </c>
      <c r="C437" s="55" t="s">
        <v>381</v>
      </c>
      <c r="D437" s="2">
        <v>663.4</v>
      </c>
      <c r="E437" s="2">
        <v>528.8</v>
      </c>
      <c r="F437" s="2">
        <v>544.2</v>
      </c>
      <c r="G437" s="2">
        <v>11</v>
      </c>
      <c r="H437" s="87">
        <v>89009.28</v>
      </c>
      <c r="I437" s="32" t="s">
        <v>201</v>
      </c>
      <c r="J437" s="89">
        <v>72800.74</v>
      </c>
      <c r="K437" s="36"/>
      <c r="L437" s="25">
        <f t="shared" si="18"/>
        <v>16208.539999999994</v>
      </c>
      <c r="M437" s="24">
        <f t="shared" si="20"/>
        <v>0</v>
      </c>
      <c r="N437" s="26">
        <f t="shared" si="19"/>
        <v>72800.74</v>
      </c>
    </row>
    <row r="438" spans="1:14" ht="15.75">
      <c r="A438" s="20">
        <v>430</v>
      </c>
      <c r="B438" s="16" t="s">
        <v>393</v>
      </c>
      <c r="C438" s="55" t="s">
        <v>382</v>
      </c>
      <c r="D438" s="2">
        <v>665.6</v>
      </c>
      <c r="E438" s="2">
        <v>524</v>
      </c>
      <c r="F438" s="2">
        <v>520.1</v>
      </c>
      <c r="G438" s="2">
        <v>12</v>
      </c>
      <c r="H438" s="87">
        <v>187553.68</v>
      </c>
      <c r="I438" s="32" t="s">
        <v>201</v>
      </c>
      <c r="J438" s="89">
        <v>142412.18</v>
      </c>
      <c r="K438" s="36">
        <v>588481.13</v>
      </c>
      <c r="L438" s="25">
        <f t="shared" si="18"/>
        <v>45141.5</v>
      </c>
      <c r="M438" s="24">
        <f t="shared" si="20"/>
        <v>-446068.95</v>
      </c>
      <c r="N438" s="26">
        <f t="shared" si="19"/>
        <v>-446068.95</v>
      </c>
    </row>
    <row r="439" spans="1:14" ht="15.75">
      <c r="A439" s="20">
        <v>431</v>
      </c>
      <c r="B439" s="16" t="s">
        <v>393</v>
      </c>
      <c r="C439" s="55" t="s">
        <v>383</v>
      </c>
      <c r="D439" s="2">
        <v>522.9</v>
      </c>
      <c r="E439" s="2">
        <v>481</v>
      </c>
      <c r="F439" s="2">
        <v>521.6</v>
      </c>
      <c r="G439" s="2">
        <v>12</v>
      </c>
      <c r="H439" s="87">
        <v>188311.4</v>
      </c>
      <c r="I439" s="32" t="s">
        <v>201</v>
      </c>
      <c r="J439" s="89">
        <v>142680.95</v>
      </c>
      <c r="K439" s="36"/>
      <c r="L439" s="25">
        <f t="shared" si="18"/>
        <v>45630.44999999998</v>
      </c>
      <c r="M439" s="24">
        <f t="shared" si="20"/>
        <v>0</v>
      </c>
      <c r="N439" s="26">
        <f t="shared" si="19"/>
        <v>142680.95</v>
      </c>
    </row>
    <row r="440" spans="1:14" ht="15.75">
      <c r="A440" s="20">
        <v>432</v>
      </c>
      <c r="B440" s="16" t="s">
        <v>393</v>
      </c>
      <c r="C440" s="55" t="s">
        <v>384</v>
      </c>
      <c r="D440" s="2">
        <v>673.8</v>
      </c>
      <c r="E440" s="2">
        <v>582.1</v>
      </c>
      <c r="F440" s="2">
        <v>520.9</v>
      </c>
      <c r="G440" s="2">
        <v>12</v>
      </c>
      <c r="H440" s="87">
        <v>187120.64</v>
      </c>
      <c r="I440" s="32" t="s">
        <v>201</v>
      </c>
      <c r="J440" s="89">
        <v>168247.91</v>
      </c>
      <c r="K440" s="36">
        <v>358254.07</v>
      </c>
      <c r="L440" s="25">
        <f t="shared" si="18"/>
        <v>18872.73000000001</v>
      </c>
      <c r="M440" s="24">
        <f t="shared" si="20"/>
        <v>-190006.16</v>
      </c>
      <c r="N440" s="26">
        <f t="shared" si="19"/>
        <v>-190006.16</v>
      </c>
    </row>
    <row r="441" spans="1:14" ht="15.75">
      <c r="A441" s="20">
        <v>433</v>
      </c>
      <c r="B441" s="16" t="s">
        <v>393</v>
      </c>
      <c r="C441" s="55" t="s">
        <v>385</v>
      </c>
      <c r="D441" s="2">
        <v>537.8</v>
      </c>
      <c r="E441" s="2">
        <v>458.14</v>
      </c>
      <c r="F441" s="2">
        <v>508.18</v>
      </c>
      <c r="G441" s="2">
        <v>12</v>
      </c>
      <c r="H441" s="87">
        <v>82839.93</v>
      </c>
      <c r="I441" s="32" t="s">
        <v>201</v>
      </c>
      <c r="J441" s="89">
        <v>70230.19</v>
      </c>
      <c r="K441" s="36"/>
      <c r="L441" s="25">
        <f t="shared" si="18"/>
        <v>12609.73999999999</v>
      </c>
      <c r="M441" s="24">
        <f t="shared" si="20"/>
        <v>0</v>
      </c>
      <c r="N441" s="26">
        <f t="shared" si="19"/>
        <v>70230.19</v>
      </c>
    </row>
    <row r="442" spans="1:14" ht="15.75">
      <c r="A442" s="20">
        <v>434</v>
      </c>
      <c r="B442" s="16" t="s">
        <v>393</v>
      </c>
      <c r="C442" s="55" t="s">
        <v>386</v>
      </c>
      <c r="D442" s="2">
        <v>531.8</v>
      </c>
      <c r="E442" s="2">
        <v>471.08</v>
      </c>
      <c r="F442" s="2">
        <v>522.3</v>
      </c>
      <c r="G442" s="2">
        <v>12</v>
      </c>
      <c r="H442" s="87">
        <v>187769.6</v>
      </c>
      <c r="I442" s="32" t="s">
        <v>201</v>
      </c>
      <c r="J442" s="89">
        <v>83510.34</v>
      </c>
      <c r="K442" s="36"/>
      <c r="L442" s="25">
        <f t="shared" si="18"/>
        <v>104259.26000000001</v>
      </c>
      <c r="M442" s="24">
        <f t="shared" si="20"/>
        <v>0</v>
      </c>
      <c r="N442" s="26">
        <f t="shared" si="19"/>
        <v>83510.34</v>
      </c>
    </row>
    <row r="443" spans="1:14" ht="15.75">
      <c r="A443" s="20">
        <v>435</v>
      </c>
      <c r="B443" s="16" t="s">
        <v>393</v>
      </c>
      <c r="C443" s="55" t="s">
        <v>387</v>
      </c>
      <c r="D443" s="2">
        <v>567.6</v>
      </c>
      <c r="E443" s="2">
        <v>471.06</v>
      </c>
      <c r="F443" s="2">
        <v>502.1</v>
      </c>
      <c r="G443" s="2">
        <v>12</v>
      </c>
      <c r="H443" s="87">
        <v>89311.27</v>
      </c>
      <c r="I443" s="32" t="s">
        <v>201</v>
      </c>
      <c r="J443" s="89">
        <v>65088.71</v>
      </c>
      <c r="K443" s="36"/>
      <c r="L443" s="25">
        <f t="shared" si="18"/>
        <v>24222.560000000005</v>
      </c>
      <c r="M443" s="24">
        <f t="shared" si="20"/>
        <v>0</v>
      </c>
      <c r="N443" s="26">
        <f t="shared" si="19"/>
        <v>65088.71</v>
      </c>
    </row>
    <row r="444" spans="1:14" ht="15.75">
      <c r="A444" s="20">
        <v>436</v>
      </c>
      <c r="B444" s="16" t="s">
        <v>393</v>
      </c>
      <c r="C444" s="55" t="s">
        <v>460</v>
      </c>
      <c r="D444" s="2">
        <v>182.3</v>
      </c>
      <c r="E444" s="2">
        <v>170.5</v>
      </c>
      <c r="F444" s="2">
        <v>170.5</v>
      </c>
      <c r="G444" s="2">
        <v>4</v>
      </c>
      <c r="H444" s="87">
        <v>44553.41</v>
      </c>
      <c r="I444" s="32" t="s">
        <v>201</v>
      </c>
      <c r="J444" s="89">
        <v>25780.14</v>
      </c>
      <c r="K444" s="36"/>
      <c r="L444" s="25">
        <f t="shared" si="18"/>
        <v>18773.270000000004</v>
      </c>
      <c r="M444" s="24">
        <f t="shared" si="20"/>
        <v>0</v>
      </c>
      <c r="N444" s="26">
        <f t="shared" si="19"/>
        <v>25780.14</v>
      </c>
    </row>
    <row r="445" spans="1:14" ht="15.75">
      <c r="A445" s="20">
        <v>437</v>
      </c>
      <c r="B445" s="16" t="s">
        <v>393</v>
      </c>
      <c r="C445" s="55" t="s">
        <v>388</v>
      </c>
      <c r="D445" s="2">
        <v>522.4</v>
      </c>
      <c r="E445" s="2">
        <v>463.8</v>
      </c>
      <c r="F445" s="2">
        <v>490.2</v>
      </c>
      <c r="G445" s="2">
        <v>12</v>
      </c>
      <c r="H445" s="87">
        <v>74669.8</v>
      </c>
      <c r="I445" s="32" t="s">
        <v>201</v>
      </c>
      <c r="J445" s="89">
        <v>62649.52</v>
      </c>
      <c r="K445" s="36"/>
      <c r="L445" s="25">
        <f t="shared" si="18"/>
        <v>12020.280000000006</v>
      </c>
      <c r="M445" s="24">
        <f t="shared" si="20"/>
        <v>0</v>
      </c>
      <c r="N445" s="26">
        <f>J445-K445</f>
        <v>62649.52</v>
      </c>
    </row>
    <row r="446" spans="1:14" ht="15.75">
      <c r="A446" s="20">
        <v>438</v>
      </c>
      <c r="B446" s="16" t="s">
        <v>393</v>
      </c>
      <c r="C446" s="55" t="s">
        <v>389</v>
      </c>
      <c r="D446" s="2">
        <v>522.3</v>
      </c>
      <c r="E446" s="2">
        <v>462.7</v>
      </c>
      <c r="F446" s="2">
        <v>492.7</v>
      </c>
      <c r="G446" s="2">
        <v>11</v>
      </c>
      <c r="H446" s="87">
        <v>81268.06</v>
      </c>
      <c r="I446" s="32" t="s">
        <v>201</v>
      </c>
      <c r="J446" s="89">
        <v>49169.58</v>
      </c>
      <c r="K446" s="36"/>
      <c r="L446" s="25">
        <f t="shared" si="18"/>
        <v>32098.479999999996</v>
      </c>
      <c r="M446" s="24">
        <f t="shared" si="20"/>
        <v>0</v>
      </c>
      <c r="N446" s="26">
        <f>J446-K446</f>
        <v>49169.58</v>
      </c>
    </row>
    <row r="447" spans="1:14" ht="15.75">
      <c r="A447" s="20">
        <v>439</v>
      </c>
      <c r="B447" s="16" t="s">
        <v>393</v>
      </c>
      <c r="C447" s="55" t="s">
        <v>390</v>
      </c>
      <c r="D447" s="2">
        <v>572.5</v>
      </c>
      <c r="E447" s="2">
        <v>509.5</v>
      </c>
      <c r="F447" s="2">
        <v>511.3</v>
      </c>
      <c r="G447" s="2">
        <v>12</v>
      </c>
      <c r="H447" s="87">
        <v>184163.85</v>
      </c>
      <c r="I447" s="32" t="s">
        <v>201</v>
      </c>
      <c r="J447" s="89">
        <v>166438.35</v>
      </c>
      <c r="K447" s="36"/>
      <c r="L447" s="25">
        <f t="shared" si="18"/>
        <v>17725.5</v>
      </c>
      <c r="M447" s="24">
        <f t="shared" si="20"/>
        <v>0</v>
      </c>
      <c r="N447" s="26">
        <f>J447-K447</f>
        <v>166438.35</v>
      </c>
    </row>
    <row r="448" spans="1:14" ht="15.75">
      <c r="A448" s="20">
        <v>440</v>
      </c>
      <c r="B448" s="16" t="s">
        <v>392</v>
      </c>
      <c r="C448" s="72" t="s">
        <v>391</v>
      </c>
      <c r="D448" s="2">
        <v>698</v>
      </c>
      <c r="E448" s="2">
        <v>558.28</v>
      </c>
      <c r="F448" s="31">
        <v>536.68</v>
      </c>
      <c r="G448" s="2">
        <v>16</v>
      </c>
      <c r="H448" s="87">
        <v>78846.78</v>
      </c>
      <c r="I448" s="32" t="s">
        <v>201</v>
      </c>
      <c r="J448" s="88">
        <v>36504.13</v>
      </c>
      <c r="K448" s="36"/>
      <c r="L448" s="25">
        <f t="shared" si="18"/>
        <v>42342.65</v>
      </c>
      <c r="M448" s="24">
        <f t="shared" si="20"/>
        <v>0</v>
      </c>
      <c r="N448" s="26">
        <f>J448-K448</f>
        <v>36504.13</v>
      </c>
    </row>
    <row r="449" spans="1:14" ht="15.75">
      <c r="A449" s="17"/>
      <c r="B449" s="16"/>
      <c r="C449" s="2"/>
      <c r="D449" s="2"/>
      <c r="E449" s="2"/>
      <c r="F449" s="2"/>
      <c r="G449" s="33" t="s">
        <v>426</v>
      </c>
      <c r="H449" s="35">
        <f>SUM(H10:H448)</f>
        <v>228965441.41000006</v>
      </c>
      <c r="I449" s="34"/>
      <c r="J449" s="35">
        <f>SUM(J10:J448)</f>
        <v>198250297.17000002</v>
      </c>
      <c r="K449" s="35">
        <f>SUM(K10:K448)</f>
        <v>170795459.09999993</v>
      </c>
      <c r="L449" s="35">
        <f>SUM(L10:L448)</f>
        <v>30715144.239999987</v>
      </c>
      <c r="M449" s="35">
        <f>SUM(M10:M448)</f>
        <v>-97442419.96999997</v>
      </c>
      <c r="N449" s="35">
        <f>SUM(N10:N448)</f>
        <v>27454838.070000015</v>
      </c>
    </row>
    <row r="450" spans="1:14" ht="15.75">
      <c r="A450" s="17"/>
      <c r="B450" s="16"/>
      <c r="C450" s="2"/>
      <c r="D450" s="2"/>
      <c r="E450" s="2"/>
      <c r="F450" s="2"/>
      <c r="G450" s="2"/>
      <c r="H450" s="85"/>
      <c r="I450" s="18"/>
      <c r="J450" s="37"/>
      <c r="K450" s="2"/>
      <c r="L450" s="2"/>
      <c r="M450" s="2"/>
      <c r="N450" s="2"/>
    </row>
    <row r="451" spans="1:14" ht="15.75">
      <c r="A451" s="17"/>
      <c r="B451" s="16"/>
      <c r="C451" s="2"/>
      <c r="D451" s="2"/>
      <c r="E451" s="2"/>
      <c r="F451" s="2"/>
      <c r="G451" s="2"/>
      <c r="H451" s="85"/>
      <c r="I451" s="18"/>
      <c r="J451" s="37"/>
      <c r="K451" s="2"/>
      <c r="L451" s="2"/>
      <c r="M451" s="2"/>
      <c r="N451" s="2"/>
    </row>
    <row r="453" ht="15.75">
      <c r="J453" s="3"/>
    </row>
    <row r="454" spans="3:11" ht="15.75">
      <c r="C454" s="38"/>
      <c r="D454" s="38"/>
      <c r="E454" s="38"/>
      <c r="F454" s="38"/>
      <c r="G454" s="38"/>
      <c r="H454" s="40"/>
      <c r="I454" s="38"/>
      <c r="J454" s="38"/>
      <c r="K454" s="38"/>
    </row>
    <row r="455" spans="3:11" ht="15.75">
      <c r="C455" s="38"/>
      <c r="D455" s="38"/>
      <c r="E455" s="38"/>
      <c r="F455" s="38"/>
      <c r="G455" s="38"/>
      <c r="H455" s="40"/>
      <c r="I455" s="38"/>
      <c r="J455" s="39"/>
      <c r="K455" s="38"/>
    </row>
    <row r="456" spans="3:11" ht="15.75">
      <c r="C456" s="38"/>
      <c r="D456" s="38"/>
      <c r="E456" s="38"/>
      <c r="F456" s="38"/>
      <c r="G456" s="38"/>
      <c r="H456" s="40"/>
      <c r="I456" s="38"/>
      <c r="J456" s="39"/>
      <c r="K456" s="38"/>
    </row>
    <row r="457" spans="3:11" ht="15.75">
      <c r="C457" s="38"/>
      <c r="D457" s="38"/>
      <c r="E457" s="38"/>
      <c r="F457" s="38"/>
      <c r="G457" s="38"/>
      <c r="H457" s="40"/>
      <c r="I457" s="38"/>
      <c r="J457" s="39"/>
      <c r="K457" s="38"/>
    </row>
    <row r="458" spans="3:11" ht="15.75">
      <c r="C458" s="38"/>
      <c r="D458" s="38"/>
      <c r="E458" s="38"/>
      <c r="F458" s="38"/>
      <c r="G458" s="41"/>
      <c r="H458" s="86"/>
      <c r="I458" s="41"/>
      <c r="J458" s="39"/>
      <c r="K458" s="38"/>
    </row>
    <row r="459" spans="3:11" ht="15.75">
      <c r="C459" s="38"/>
      <c r="D459" s="38"/>
      <c r="E459" s="38"/>
      <c r="F459" s="38"/>
      <c r="G459" s="41"/>
      <c r="H459" s="86"/>
      <c r="I459" s="41"/>
      <c r="J459" s="38"/>
      <c r="K459" s="38"/>
    </row>
    <row r="460" spans="3:13" ht="15.75">
      <c r="C460" s="38"/>
      <c r="D460" s="38"/>
      <c r="E460" s="38"/>
      <c r="F460" s="38"/>
      <c r="G460" s="41"/>
      <c r="H460" s="86"/>
      <c r="I460" s="41"/>
      <c r="J460" s="43"/>
      <c r="K460" s="39"/>
      <c r="L460" s="38"/>
      <c r="M460" s="44"/>
    </row>
    <row r="461" spans="3:13" ht="15.75">
      <c r="C461" s="38"/>
      <c r="D461" s="38"/>
      <c r="E461" s="38"/>
      <c r="F461" s="38"/>
      <c r="G461" s="41"/>
      <c r="H461" s="86"/>
      <c r="I461" s="41"/>
      <c r="J461" s="43"/>
      <c r="K461" s="45"/>
      <c r="L461" s="38"/>
      <c r="M461" s="15"/>
    </row>
    <row r="462" spans="3:13" ht="15.75">
      <c r="C462" s="38"/>
      <c r="D462" s="38"/>
      <c r="E462" s="38"/>
      <c r="F462" s="38"/>
      <c r="G462" s="41"/>
      <c r="H462" s="86"/>
      <c r="I462" s="41"/>
      <c r="J462" s="43"/>
      <c r="K462" s="38"/>
      <c r="L462" s="38"/>
      <c r="M462" s="15"/>
    </row>
    <row r="463" spans="3:14" ht="15.75">
      <c r="C463" s="38"/>
      <c r="D463" s="38"/>
      <c r="E463" s="38"/>
      <c r="F463" s="38"/>
      <c r="G463" s="41"/>
      <c r="H463" s="86"/>
      <c r="I463" s="41"/>
      <c r="J463" s="42"/>
      <c r="K463" s="38"/>
      <c r="L463" s="38"/>
      <c r="N463" s="14"/>
    </row>
    <row r="464" spans="3:13" ht="15.75">
      <c r="C464" s="38"/>
      <c r="D464" s="38"/>
      <c r="E464" s="38"/>
      <c r="F464" s="38"/>
      <c r="G464" s="41"/>
      <c r="H464" s="86"/>
      <c r="I464" s="41"/>
      <c r="J464" s="42"/>
      <c r="K464" s="38"/>
      <c r="L464" s="38"/>
      <c r="M464" s="44"/>
    </row>
    <row r="465" spans="3:12" ht="15.75">
      <c r="C465" s="38"/>
      <c r="D465" s="38"/>
      <c r="E465" s="38"/>
      <c r="F465" s="38"/>
      <c r="G465" s="41"/>
      <c r="H465" s="86"/>
      <c r="I465" s="41"/>
      <c r="J465" s="42"/>
      <c r="K465" s="38"/>
      <c r="L465" s="38"/>
    </row>
    <row r="466" spans="3:13" ht="15.75">
      <c r="C466" s="38"/>
      <c r="D466" s="38"/>
      <c r="E466" s="38"/>
      <c r="F466" s="38"/>
      <c r="G466" s="41"/>
      <c r="H466" s="86"/>
      <c r="I466" s="41"/>
      <c r="J466" s="43"/>
      <c r="K466" s="38"/>
      <c r="L466" s="38"/>
      <c r="M466" s="15"/>
    </row>
    <row r="467" spans="3:13" ht="15.75">
      <c r="C467" s="38"/>
      <c r="D467" s="38"/>
      <c r="E467" s="38"/>
      <c r="F467" s="38"/>
      <c r="G467" s="41"/>
      <c r="H467" s="86"/>
      <c r="I467" s="41"/>
      <c r="J467" s="42"/>
      <c r="K467" s="38"/>
      <c r="L467" s="38"/>
      <c r="M467" s="15"/>
    </row>
    <row r="468" spans="3:12" ht="15.75">
      <c r="C468" s="38"/>
      <c r="D468" s="38"/>
      <c r="E468" s="38"/>
      <c r="F468" s="38"/>
      <c r="G468" s="41"/>
      <c r="H468" s="86"/>
      <c r="I468" s="41"/>
      <c r="J468" s="43"/>
      <c r="K468" s="38"/>
      <c r="L468" s="38"/>
    </row>
    <row r="469" spans="3:12" ht="15.75">
      <c r="C469" s="38"/>
      <c r="D469" s="38"/>
      <c r="E469" s="38"/>
      <c r="F469" s="38"/>
      <c r="G469" s="41"/>
      <c r="H469" s="86"/>
      <c r="I469" s="41"/>
      <c r="J469" s="42"/>
      <c r="K469" s="38"/>
      <c r="L469" s="38"/>
    </row>
    <row r="470" spans="3:12" ht="15.75">
      <c r="C470" s="38"/>
      <c r="D470" s="38"/>
      <c r="E470" s="38"/>
      <c r="F470" s="38"/>
      <c r="G470" s="41"/>
      <c r="H470" s="86"/>
      <c r="I470" s="41"/>
      <c r="J470" s="42"/>
      <c r="K470" s="45"/>
      <c r="L470" s="38"/>
    </row>
    <row r="471" spans="3:12" ht="15.75">
      <c r="C471" s="38"/>
      <c r="D471" s="38"/>
      <c r="E471" s="38"/>
      <c r="F471" s="38"/>
      <c r="G471" s="41"/>
      <c r="H471" s="86"/>
      <c r="I471" s="41"/>
      <c r="J471" s="42"/>
      <c r="K471" s="38"/>
      <c r="L471" s="38"/>
    </row>
    <row r="472" spans="3:12" ht="15.75">
      <c r="C472" s="38"/>
      <c r="D472" s="38"/>
      <c r="E472" s="38"/>
      <c r="F472" s="38"/>
      <c r="G472" s="41"/>
      <c r="H472" s="86"/>
      <c r="I472" s="41"/>
      <c r="J472" s="42"/>
      <c r="K472" s="38"/>
      <c r="L472" s="38"/>
    </row>
    <row r="473" spans="3:12" ht="15.75">
      <c r="C473" s="38"/>
      <c r="D473" s="38"/>
      <c r="E473" s="38"/>
      <c r="F473" s="38"/>
      <c r="G473" s="41"/>
      <c r="H473" s="86"/>
      <c r="I473" s="41"/>
      <c r="J473" s="42"/>
      <c r="K473" s="38"/>
      <c r="L473" s="38"/>
    </row>
    <row r="474" spans="3:12" ht="15.75">
      <c r="C474" s="38"/>
      <c r="D474" s="38"/>
      <c r="E474" s="38"/>
      <c r="F474" s="38"/>
      <c r="G474" s="41"/>
      <c r="H474" s="86"/>
      <c r="I474" s="41"/>
      <c r="J474" s="43"/>
      <c r="K474" s="38"/>
      <c r="L474" s="38"/>
    </row>
    <row r="475" spans="4:10" ht="15.75">
      <c r="D475" s="14"/>
      <c r="G475" s="41"/>
      <c r="H475" s="86"/>
      <c r="I475" s="41"/>
      <c r="J475" s="42"/>
    </row>
    <row r="476" spans="7:10" ht="15.75">
      <c r="G476" s="41"/>
      <c r="H476" s="86"/>
      <c r="I476" s="41"/>
      <c r="J476" s="42"/>
    </row>
    <row r="477" spans="7:10" ht="15.75">
      <c r="G477" s="41"/>
      <c r="H477" s="86"/>
      <c r="I477" s="41"/>
      <c r="J477" s="42"/>
    </row>
    <row r="478" spans="7:9" ht="15.75">
      <c r="G478" s="41"/>
      <c r="H478" s="86"/>
      <c r="I478" s="41"/>
    </row>
    <row r="479" spans="7:10" ht="15.75">
      <c r="G479" s="41"/>
      <c r="H479" s="86"/>
      <c r="I479" s="41"/>
      <c r="J479" s="42"/>
    </row>
    <row r="480" spans="7:10" ht="15.75">
      <c r="G480" s="41"/>
      <c r="H480" s="86"/>
      <c r="I480" s="41"/>
      <c r="J480" s="42"/>
    </row>
    <row r="481" spans="7:10" ht="15.75">
      <c r="G481" s="41"/>
      <c r="H481" s="86"/>
      <c r="I481" s="41"/>
      <c r="J481" s="42"/>
    </row>
    <row r="482" spans="7:10" ht="15.75">
      <c r="G482" s="41"/>
      <c r="H482" s="86"/>
      <c r="I482" s="41"/>
      <c r="J482" s="42"/>
    </row>
    <row r="483" spans="7:10" ht="15.75">
      <c r="G483" s="41"/>
      <c r="H483" s="86"/>
      <c r="I483" s="41"/>
      <c r="J483" s="42"/>
    </row>
    <row r="484" spans="7:9" ht="15.75">
      <c r="G484" s="41"/>
      <c r="H484" s="86"/>
      <c r="I484" s="41"/>
    </row>
    <row r="488" spans="7:9" ht="15.75">
      <c r="G488" s="9"/>
      <c r="I488" s="3"/>
    </row>
    <row r="489" spans="7:9" ht="15.75">
      <c r="G489" s="9"/>
      <c r="I489" s="3"/>
    </row>
  </sheetData>
  <sheetProtection/>
  <mergeCells count="21">
    <mergeCell ref="D1:J1"/>
    <mergeCell ref="F2:I2"/>
    <mergeCell ref="D3:J3"/>
    <mergeCell ref="G4:H4"/>
    <mergeCell ref="G5:H5"/>
    <mergeCell ref="E8:E9"/>
    <mergeCell ref="A7:A9"/>
    <mergeCell ref="B7:B9"/>
    <mergeCell ref="C7:C9"/>
    <mergeCell ref="D7:G7"/>
    <mergeCell ref="G8:G9"/>
    <mergeCell ref="L7:M7"/>
    <mergeCell ref="H7:H9"/>
    <mergeCell ref="D8:D9"/>
    <mergeCell ref="N7:N9"/>
    <mergeCell ref="L8:L9"/>
    <mergeCell ref="M8:M9"/>
    <mergeCell ref="I7:I9"/>
    <mergeCell ref="J7:J9"/>
    <mergeCell ref="F8:F9"/>
    <mergeCell ref="K7:K9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6:B326"/>
  <sheetViews>
    <sheetView zoomScalePageLayoutView="0" workbookViewId="0" topLeftCell="A116">
      <selection activeCell="A126" sqref="A126:B326"/>
    </sheetView>
  </sheetViews>
  <sheetFormatPr defaultColWidth="9.140625" defaultRowHeight="15"/>
  <cols>
    <col min="1" max="1" width="30.7109375" style="0" customWidth="1"/>
    <col min="2" max="2" width="83.8515625" style="0" customWidth="1"/>
  </cols>
  <sheetData>
    <row r="126" spans="1:2" ht="15">
      <c r="A126" s="53">
        <v>869810.31</v>
      </c>
      <c r="B126" t="s">
        <v>470</v>
      </c>
    </row>
    <row r="127" spans="1:2" ht="15">
      <c r="A127" s="53">
        <v>947676.54</v>
      </c>
      <c r="B127" t="s">
        <v>471</v>
      </c>
    </row>
    <row r="128" spans="1:2" ht="15">
      <c r="A128" s="53">
        <v>749398.85</v>
      </c>
      <c r="B128" t="s">
        <v>472</v>
      </c>
    </row>
    <row r="129" spans="1:2" ht="15">
      <c r="A129" s="53">
        <v>716100.86</v>
      </c>
      <c r="B129" t="s">
        <v>473</v>
      </c>
    </row>
    <row r="130" spans="1:2" ht="15">
      <c r="A130" s="53">
        <v>643691.89</v>
      </c>
      <c r="B130" t="s">
        <v>474</v>
      </c>
    </row>
    <row r="131" spans="1:2" ht="15">
      <c r="A131" s="53">
        <v>457880.34</v>
      </c>
      <c r="B131" t="s">
        <v>475</v>
      </c>
    </row>
    <row r="132" spans="1:2" ht="15">
      <c r="A132" s="53">
        <v>420575.84</v>
      </c>
      <c r="B132" t="s">
        <v>476</v>
      </c>
    </row>
    <row r="133" spans="1:2" ht="15" customHeight="1">
      <c r="A133" s="53">
        <v>960561.24</v>
      </c>
      <c r="B133" t="s">
        <v>477</v>
      </c>
    </row>
    <row r="134" spans="1:2" ht="15" customHeight="1">
      <c r="A134" s="53">
        <v>1414784.56</v>
      </c>
      <c r="B134" t="s">
        <v>478</v>
      </c>
    </row>
    <row r="135" spans="1:2" ht="15" customHeight="1">
      <c r="A135" s="53">
        <v>894659.58</v>
      </c>
      <c r="B135" t="s">
        <v>479</v>
      </c>
    </row>
    <row r="136" spans="1:2" ht="15" customHeight="1">
      <c r="A136" s="53">
        <v>541214.31</v>
      </c>
      <c r="B136" t="s">
        <v>480</v>
      </c>
    </row>
    <row r="137" spans="1:2" ht="15" customHeight="1">
      <c r="A137" s="53">
        <v>1226796.21</v>
      </c>
      <c r="B137" t="s">
        <v>481</v>
      </c>
    </row>
    <row r="138" spans="1:2" ht="15" customHeight="1">
      <c r="A138" s="53">
        <v>87766.83</v>
      </c>
      <c r="B138" t="s">
        <v>482</v>
      </c>
    </row>
    <row r="139" spans="1:2" ht="15" customHeight="1">
      <c r="A139" s="53">
        <v>791143.42</v>
      </c>
      <c r="B139" t="s">
        <v>483</v>
      </c>
    </row>
    <row r="140" spans="1:2" ht="15" customHeight="1">
      <c r="A140" s="53">
        <v>410455.24</v>
      </c>
      <c r="B140" t="s">
        <v>484</v>
      </c>
    </row>
    <row r="141" spans="1:2" ht="15" customHeight="1">
      <c r="A141" s="53">
        <v>425193.61</v>
      </c>
      <c r="B141" t="s">
        <v>485</v>
      </c>
    </row>
    <row r="142" spans="1:2" ht="15" customHeight="1">
      <c r="A142" s="53">
        <v>414047.53</v>
      </c>
      <c r="B142" t="s">
        <v>486</v>
      </c>
    </row>
    <row r="143" spans="1:2" ht="15" customHeight="1">
      <c r="A143" s="53">
        <v>592587.95</v>
      </c>
      <c r="B143" t="s">
        <v>487</v>
      </c>
    </row>
    <row r="144" spans="1:2" ht="15" customHeight="1">
      <c r="A144" s="53">
        <v>283581.92</v>
      </c>
      <c r="B144" t="s">
        <v>488</v>
      </c>
    </row>
    <row r="145" spans="1:2" ht="15" customHeight="1">
      <c r="A145" s="53">
        <v>895225.63</v>
      </c>
      <c r="B145" t="s">
        <v>489</v>
      </c>
    </row>
    <row r="146" spans="1:2" ht="15" customHeight="1">
      <c r="A146" s="53">
        <v>105584.19</v>
      </c>
      <c r="B146" t="s">
        <v>490</v>
      </c>
    </row>
    <row r="147" spans="1:2" ht="15" customHeight="1">
      <c r="A147" s="53">
        <v>468130.64</v>
      </c>
      <c r="B147" t="s">
        <v>491</v>
      </c>
    </row>
    <row r="148" spans="1:2" ht="15" customHeight="1">
      <c r="A148" s="53">
        <v>400688.8</v>
      </c>
      <c r="B148" t="s">
        <v>492</v>
      </c>
    </row>
    <row r="149" spans="1:2" ht="15" customHeight="1">
      <c r="A149" s="53">
        <v>521294.82</v>
      </c>
      <c r="B149" t="s">
        <v>493</v>
      </c>
    </row>
    <row r="150" spans="1:2" ht="15" customHeight="1">
      <c r="A150" s="53">
        <v>1359387.48</v>
      </c>
      <c r="B150" t="s">
        <v>494</v>
      </c>
    </row>
    <row r="151" spans="1:2" ht="15" customHeight="1">
      <c r="A151" s="53">
        <v>160462.73</v>
      </c>
      <c r="B151" t="s">
        <v>495</v>
      </c>
    </row>
    <row r="152" spans="1:2" ht="15" customHeight="1">
      <c r="A152" s="53">
        <v>225704.05</v>
      </c>
      <c r="B152" t="s">
        <v>496</v>
      </c>
    </row>
    <row r="153" spans="1:2" ht="15" customHeight="1">
      <c r="A153" s="53">
        <v>216778.09</v>
      </c>
      <c r="B153" t="s">
        <v>497</v>
      </c>
    </row>
    <row r="154" spans="1:2" ht="15" customHeight="1">
      <c r="A154" s="53">
        <v>241728.89</v>
      </c>
      <c r="B154" t="s">
        <v>498</v>
      </c>
    </row>
    <row r="155" spans="1:2" ht="15" customHeight="1">
      <c r="A155" s="53">
        <v>179048.24</v>
      </c>
      <c r="B155" t="s">
        <v>499</v>
      </c>
    </row>
    <row r="156" spans="1:2" ht="15" customHeight="1">
      <c r="A156" s="53">
        <v>232264.22</v>
      </c>
      <c r="B156" t="s">
        <v>500</v>
      </c>
    </row>
    <row r="157" spans="1:2" ht="15" customHeight="1">
      <c r="A157" s="53">
        <v>1575317.71</v>
      </c>
      <c r="B157" t="s">
        <v>501</v>
      </c>
    </row>
    <row r="158" spans="1:2" ht="15" customHeight="1">
      <c r="A158" s="53">
        <v>1086631.75</v>
      </c>
      <c r="B158" t="s">
        <v>502</v>
      </c>
    </row>
    <row r="159" spans="1:2" ht="15" customHeight="1">
      <c r="A159" s="53">
        <v>217265.37</v>
      </c>
      <c r="B159" t="s">
        <v>503</v>
      </c>
    </row>
    <row r="160" spans="1:2" ht="15" customHeight="1">
      <c r="A160" s="53">
        <v>402367.06</v>
      </c>
      <c r="B160" t="s">
        <v>504</v>
      </c>
    </row>
    <row r="161" spans="1:2" ht="15" customHeight="1">
      <c r="A161" s="53">
        <v>1206019.97</v>
      </c>
      <c r="B161" t="s">
        <v>505</v>
      </c>
    </row>
    <row r="162" spans="1:2" ht="15" customHeight="1">
      <c r="A162" s="53">
        <v>140814.67</v>
      </c>
      <c r="B162" t="s">
        <v>506</v>
      </c>
    </row>
    <row r="163" spans="1:2" ht="15" customHeight="1">
      <c r="A163" s="53">
        <v>1071511.81</v>
      </c>
      <c r="B163" t="s">
        <v>507</v>
      </c>
    </row>
    <row r="164" spans="1:2" ht="15" customHeight="1">
      <c r="A164" s="53">
        <v>1008110.16</v>
      </c>
      <c r="B164" t="s">
        <v>508</v>
      </c>
    </row>
    <row r="165" spans="1:2" ht="15" customHeight="1">
      <c r="A165" s="53">
        <v>173517.34</v>
      </c>
      <c r="B165" t="s">
        <v>509</v>
      </c>
    </row>
    <row r="166" spans="1:2" ht="15" customHeight="1">
      <c r="A166" s="53">
        <v>1513548.43</v>
      </c>
      <c r="B166" t="s">
        <v>510</v>
      </c>
    </row>
    <row r="167" spans="1:2" ht="15" customHeight="1">
      <c r="A167" s="53">
        <v>1007568.83</v>
      </c>
      <c r="B167" t="s">
        <v>511</v>
      </c>
    </row>
    <row r="168" spans="1:2" ht="15" customHeight="1">
      <c r="A168" s="53">
        <v>169908.1</v>
      </c>
      <c r="B168" t="s">
        <v>512</v>
      </c>
    </row>
    <row r="169" spans="1:2" ht="15" customHeight="1">
      <c r="A169" s="53">
        <v>984782.92</v>
      </c>
      <c r="B169" t="s">
        <v>513</v>
      </c>
    </row>
    <row r="170" spans="1:2" ht="15" customHeight="1">
      <c r="A170" s="53">
        <v>186452.9</v>
      </c>
      <c r="B170" t="s">
        <v>514</v>
      </c>
    </row>
    <row r="171" spans="1:2" ht="15" customHeight="1">
      <c r="A171" s="53">
        <v>937435.57</v>
      </c>
      <c r="B171" t="s">
        <v>515</v>
      </c>
    </row>
    <row r="172" spans="1:2" ht="15" customHeight="1">
      <c r="A172" s="53">
        <v>425742.65</v>
      </c>
      <c r="B172" t="s">
        <v>516</v>
      </c>
    </row>
    <row r="173" spans="1:2" ht="15" customHeight="1">
      <c r="A173" s="53">
        <v>1310.4</v>
      </c>
      <c r="B173" t="s">
        <v>517</v>
      </c>
    </row>
    <row r="174" spans="1:2" ht="15" customHeight="1">
      <c r="A174" s="53">
        <v>251535.03</v>
      </c>
      <c r="B174" t="s">
        <v>518</v>
      </c>
    </row>
    <row r="175" spans="1:2" ht="15" customHeight="1">
      <c r="A175" s="53">
        <v>999941.77</v>
      </c>
      <c r="B175" t="s">
        <v>519</v>
      </c>
    </row>
    <row r="176" spans="1:2" ht="15" customHeight="1">
      <c r="A176" s="53">
        <v>62206.2</v>
      </c>
      <c r="B176" t="s">
        <v>520</v>
      </c>
    </row>
    <row r="177" spans="1:2" ht="15" customHeight="1">
      <c r="A177" s="53">
        <v>149185.23</v>
      </c>
      <c r="B177" t="s">
        <v>521</v>
      </c>
    </row>
    <row r="178" spans="1:2" ht="15" customHeight="1">
      <c r="A178" s="53">
        <v>1033970.93</v>
      </c>
      <c r="B178" t="s">
        <v>522</v>
      </c>
    </row>
    <row r="179" spans="1:2" ht="15" customHeight="1">
      <c r="A179" s="53">
        <v>1114295.07</v>
      </c>
      <c r="B179" t="s">
        <v>523</v>
      </c>
    </row>
    <row r="180" spans="1:2" ht="15" customHeight="1">
      <c r="A180" s="53">
        <v>1114033.1</v>
      </c>
      <c r="B180" t="s">
        <v>524</v>
      </c>
    </row>
    <row r="181" spans="1:2" ht="15" customHeight="1">
      <c r="A181" s="53">
        <v>1094798.17</v>
      </c>
      <c r="B181" t="s">
        <v>525</v>
      </c>
    </row>
    <row r="182" spans="1:2" ht="15" customHeight="1">
      <c r="A182" s="53">
        <v>49323.19</v>
      </c>
      <c r="B182" t="s">
        <v>526</v>
      </c>
    </row>
    <row r="183" spans="1:2" ht="15" customHeight="1">
      <c r="A183" s="53">
        <v>1200435.25</v>
      </c>
      <c r="B183" t="s">
        <v>527</v>
      </c>
    </row>
    <row r="184" spans="1:2" ht="15" customHeight="1">
      <c r="A184" s="53">
        <v>165655.55</v>
      </c>
      <c r="B184" t="s">
        <v>528</v>
      </c>
    </row>
    <row r="185" spans="1:2" ht="15" customHeight="1">
      <c r="A185" s="53">
        <v>175819.78</v>
      </c>
      <c r="B185" t="s">
        <v>529</v>
      </c>
    </row>
    <row r="186" spans="1:2" ht="15" customHeight="1">
      <c r="A186" s="53">
        <v>796300.39</v>
      </c>
      <c r="B186" t="s">
        <v>530</v>
      </c>
    </row>
    <row r="187" spans="1:2" ht="15" customHeight="1">
      <c r="A187" s="53">
        <v>3242109.89</v>
      </c>
      <c r="B187" t="s">
        <v>531</v>
      </c>
    </row>
    <row r="188" spans="1:2" ht="15" customHeight="1">
      <c r="A188" s="53">
        <v>462049.46</v>
      </c>
      <c r="B188" t="s">
        <v>532</v>
      </c>
    </row>
    <row r="189" spans="1:2" ht="15" customHeight="1">
      <c r="A189" s="53">
        <v>1522765.76</v>
      </c>
      <c r="B189" t="s">
        <v>533</v>
      </c>
    </row>
    <row r="190" spans="1:2" ht="15" customHeight="1">
      <c r="A190" s="53">
        <v>231654.02</v>
      </c>
      <c r="B190" t="s">
        <v>534</v>
      </c>
    </row>
    <row r="191" spans="1:2" ht="15" customHeight="1">
      <c r="A191" s="53">
        <v>398473.57</v>
      </c>
      <c r="B191" t="s">
        <v>535</v>
      </c>
    </row>
    <row r="192" spans="1:2" ht="15" customHeight="1">
      <c r="A192" s="53">
        <v>899055.16</v>
      </c>
      <c r="B192" t="s">
        <v>536</v>
      </c>
    </row>
    <row r="193" spans="1:2" ht="15" customHeight="1">
      <c r="A193" s="53">
        <v>327064.61</v>
      </c>
      <c r="B193" t="s">
        <v>537</v>
      </c>
    </row>
    <row r="194" spans="1:2" ht="15" customHeight="1">
      <c r="A194" s="53">
        <v>402892.32</v>
      </c>
      <c r="B194" t="s">
        <v>538</v>
      </c>
    </row>
    <row r="195" spans="1:2" ht="15" customHeight="1">
      <c r="A195" s="53">
        <v>419507.93</v>
      </c>
      <c r="B195" t="s">
        <v>539</v>
      </c>
    </row>
    <row r="196" spans="1:2" ht="15" customHeight="1">
      <c r="A196" s="53">
        <v>414169.49</v>
      </c>
      <c r="B196" t="s">
        <v>540</v>
      </c>
    </row>
    <row r="197" spans="1:2" ht="15" customHeight="1">
      <c r="A197" s="53">
        <v>802055.54</v>
      </c>
      <c r="B197" t="s">
        <v>541</v>
      </c>
    </row>
    <row r="198" spans="1:2" ht="15" customHeight="1">
      <c r="A198" s="53">
        <v>1024328.42</v>
      </c>
      <c r="B198" t="s">
        <v>542</v>
      </c>
    </row>
    <row r="199" spans="1:2" ht="15" customHeight="1">
      <c r="A199" s="53">
        <v>126121.27</v>
      </c>
      <c r="B199" t="s">
        <v>543</v>
      </c>
    </row>
    <row r="200" spans="1:2" ht="15" customHeight="1">
      <c r="A200" s="53">
        <v>698047.37</v>
      </c>
      <c r="B200" t="s">
        <v>544</v>
      </c>
    </row>
    <row r="201" spans="1:2" ht="15" customHeight="1">
      <c r="A201" s="53">
        <v>2157819.71</v>
      </c>
      <c r="B201" t="s">
        <v>545</v>
      </c>
    </row>
    <row r="202" spans="1:2" ht="15" customHeight="1">
      <c r="A202" s="53">
        <v>972213.01</v>
      </c>
      <c r="B202" t="s">
        <v>546</v>
      </c>
    </row>
    <row r="203" spans="1:2" ht="15" customHeight="1">
      <c r="A203" s="53">
        <v>172081.83</v>
      </c>
      <c r="B203" t="s">
        <v>547</v>
      </c>
    </row>
    <row r="204" spans="1:2" ht="15" customHeight="1">
      <c r="A204" s="53">
        <v>687865.2</v>
      </c>
      <c r="B204" t="s">
        <v>548</v>
      </c>
    </row>
    <row r="205" spans="1:2" ht="15" customHeight="1">
      <c r="A205" s="53">
        <v>1019902.99</v>
      </c>
      <c r="B205" t="s">
        <v>549</v>
      </c>
    </row>
    <row r="206" spans="1:2" ht="15" customHeight="1">
      <c r="A206" s="53">
        <v>626331.63</v>
      </c>
      <c r="B206" t="s">
        <v>550</v>
      </c>
    </row>
    <row r="207" spans="1:2" ht="15" customHeight="1">
      <c r="A207" s="53">
        <v>766075.33</v>
      </c>
      <c r="B207" t="s">
        <v>551</v>
      </c>
    </row>
    <row r="208" spans="1:2" ht="15" customHeight="1">
      <c r="A208" s="53">
        <v>1018976.39</v>
      </c>
      <c r="B208" t="s">
        <v>552</v>
      </c>
    </row>
    <row r="209" spans="1:2" ht="15" customHeight="1">
      <c r="A209" s="53">
        <v>885151.66</v>
      </c>
      <c r="B209" t="s">
        <v>553</v>
      </c>
    </row>
    <row r="210" spans="1:2" ht="15" customHeight="1">
      <c r="A210" s="53">
        <v>940504.85</v>
      </c>
      <c r="B210" t="s">
        <v>554</v>
      </c>
    </row>
    <row r="211" spans="1:2" ht="15" customHeight="1">
      <c r="A211" s="53">
        <v>851199.22</v>
      </c>
      <c r="B211" t="s">
        <v>555</v>
      </c>
    </row>
    <row r="212" spans="1:2" ht="15" customHeight="1">
      <c r="A212" s="53">
        <v>324238.41</v>
      </c>
      <c r="B212" t="s">
        <v>556</v>
      </c>
    </row>
    <row r="213" spans="1:2" ht="15" customHeight="1">
      <c r="A213" s="53">
        <v>388183.64</v>
      </c>
      <c r="B213" t="s">
        <v>557</v>
      </c>
    </row>
    <row r="214" spans="1:2" ht="15" customHeight="1">
      <c r="A214" s="53">
        <v>744001.36</v>
      </c>
      <c r="B214" t="s">
        <v>558</v>
      </c>
    </row>
    <row r="215" spans="1:2" ht="15" customHeight="1">
      <c r="A215" s="53">
        <v>385078.37</v>
      </c>
      <c r="B215" t="s">
        <v>559</v>
      </c>
    </row>
    <row r="216" spans="1:2" ht="15" customHeight="1">
      <c r="A216" s="53">
        <v>1607603.02</v>
      </c>
      <c r="B216" t="s">
        <v>560</v>
      </c>
    </row>
    <row r="217" spans="1:2" ht="15" customHeight="1">
      <c r="A217" s="53">
        <v>1101236.95</v>
      </c>
      <c r="B217" t="s">
        <v>561</v>
      </c>
    </row>
    <row r="218" spans="1:2" ht="15" customHeight="1">
      <c r="A218" s="53">
        <v>960738.17</v>
      </c>
      <c r="B218" t="s">
        <v>562</v>
      </c>
    </row>
    <row r="219" spans="1:2" ht="15" customHeight="1">
      <c r="A219" s="53">
        <v>733884.32</v>
      </c>
      <c r="B219" t="s">
        <v>563</v>
      </c>
    </row>
    <row r="220" spans="1:2" ht="15" customHeight="1">
      <c r="A220" s="53">
        <v>1246096.44</v>
      </c>
      <c r="B220" t="s">
        <v>564</v>
      </c>
    </row>
    <row r="221" spans="1:2" ht="15" customHeight="1">
      <c r="A221" s="53">
        <v>533172.26</v>
      </c>
      <c r="B221" t="s">
        <v>565</v>
      </c>
    </row>
    <row r="222" spans="1:2" ht="15" customHeight="1">
      <c r="A222" s="53">
        <v>1183239.03</v>
      </c>
      <c r="B222" t="s">
        <v>566</v>
      </c>
    </row>
    <row r="223" spans="1:2" ht="15" customHeight="1">
      <c r="A223" s="53">
        <v>341961.95</v>
      </c>
      <c r="B223" t="s">
        <v>567</v>
      </c>
    </row>
    <row r="224" spans="1:2" ht="15" customHeight="1">
      <c r="A224" s="53">
        <v>1211688.28</v>
      </c>
      <c r="B224" t="s">
        <v>568</v>
      </c>
    </row>
    <row r="225" spans="1:2" ht="15" customHeight="1">
      <c r="A225" s="53">
        <v>1026137.43</v>
      </c>
      <c r="B225" t="s">
        <v>569</v>
      </c>
    </row>
    <row r="226" spans="1:2" ht="15" customHeight="1">
      <c r="A226" s="53">
        <v>663328.16</v>
      </c>
      <c r="B226" t="s">
        <v>570</v>
      </c>
    </row>
    <row r="227" spans="1:2" ht="15" customHeight="1">
      <c r="A227" s="53">
        <v>3284527.16</v>
      </c>
      <c r="B227" t="s">
        <v>571</v>
      </c>
    </row>
    <row r="228" spans="1:2" ht="15" customHeight="1">
      <c r="A228" s="53">
        <v>1066912.22</v>
      </c>
      <c r="B228" t="s">
        <v>572</v>
      </c>
    </row>
    <row r="229" spans="1:2" ht="15" customHeight="1">
      <c r="A229" s="53">
        <v>1600763.81</v>
      </c>
      <c r="B229" t="s">
        <v>573</v>
      </c>
    </row>
    <row r="230" spans="1:2" ht="15" customHeight="1">
      <c r="A230" s="53">
        <v>740200.92</v>
      </c>
      <c r="B230" t="s">
        <v>574</v>
      </c>
    </row>
    <row r="231" spans="1:2" ht="15" customHeight="1">
      <c r="A231" s="53">
        <v>1127439.23</v>
      </c>
      <c r="B231" t="s">
        <v>575</v>
      </c>
    </row>
    <row r="232" spans="1:2" ht="15" customHeight="1">
      <c r="A232" s="53">
        <v>861681.5</v>
      </c>
      <c r="B232" t="s">
        <v>576</v>
      </c>
    </row>
    <row r="233" spans="1:2" ht="15" customHeight="1">
      <c r="A233" s="53">
        <v>1132281.06</v>
      </c>
      <c r="B233" t="s">
        <v>577</v>
      </c>
    </row>
    <row r="234" spans="1:2" ht="15" customHeight="1">
      <c r="A234" s="53">
        <v>441284.81</v>
      </c>
      <c r="B234" t="s">
        <v>578</v>
      </c>
    </row>
    <row r="235" spans="1:2" ht="15" customHeight="1">
      <c r="A235" s="53">
        <v>841845.14</v>
      </c>
      <c r="B235" t="s">
        <v>579</v>
      </c>
    </row>
    <row r="236" spans="1:2" ht="15" customHeight="1">
      <c r="A236" s="53">
        <v>1012886.56</v>
      </c>
      <c r="B236" t="s">
        <v>580</v>
      </c>
    </row>
    <row r="237" spans="1:2" ht="15" customHeight="1">
      <c r="A237" s="53">
        <v>597103.57</v>
      </c>
      <c r="B237" t="s">
        <v>581</v>
      </c>
    </row>
    <row r="238" spans="1:2" ht="15" customHeight="1">
      <c r="A238" s="53">
        <v>369851.2</v>
      </c>
      <c r="B238" t="s">
        <v>582</v>
      </c>
    </row>
    <row r="239" spans="1:2" ht="15" customHeight="1">
      <c r="A239" s="53">
        <v>289714.77</v>
      </c>
      <c r="B239" t="s">
        <v>583</v>
      </c>
    </row>
    <row r="240" spans="1:2" ht="15" customHeight="1">
      <c r="A240" s="53">
        <v>828851.11</v>
      </c>
      <c r="B240" t="s">
        <v>584</v>
      </c>
    </row>
    <row r="241" spans="1:2" ht="15" customHeight="1">
      <c r="A241" s="53">
        <v>1114460.32</v>
      </c>
      <c r="B241" t="s">
        <v>585</v>
      </c>
    </row>
    <row r="242" spans="1:2" ht="15" customHeight="1">
      <c r="A242" s="53">
        <v>395151.9</v>
      </c>
      <c r="B242" t="s">
        <v>586</v>
      </c>
    </row>
    <row r="243" spans="1:2" ht="15" customHeight="1">
      <c r="A243" s="53">
        <v>779615.56</v>
      </c>
      <c r="B243" t="s">
        <v>587</v>
      </c>
    </row>
    <row r="244" spans="1:2" ht="15" customHeight="1">
      <c r="A244" s="53">
        <v>1933806.23</v>
      </c>
      <c r="B244" t="s">
        <v>588</v>
      </c>
    </row>
    <row r="245" spans="1:2" ht="15" customHeight="1">
      <c r="A245" s="53">
        <v>869550.04</v>
      </c>
      <c r="B245" t="s">
        <v>589</v>
      </c>
    </row>
    <row r="246" spans="1:2" ht="15" customHeight="1">
      <c r="A246" s="53">
        <v>1288594.05</v>
      </c>
      <c r="B246" t="s">
        <v>590</v>
      </c>
    </row>
    <row r="247" spans="1:2" ht="15">
      <c r="A247" s="53">
        <v>594630.79</v>
      </c>
      <c r="B247" t="s">
        <v>591</v>
      </c>
    </row>
    <row r="248" spans="1:2" ht="15">
      <c r="A248" s="53">
        <v>204037.13</v>
      </c>
      <c r="B248" t="s">
        <v>592</v>
      </c>
    </row>
    <row r="249" spans="1:2" ht="15">
      <c r="A249" s="53">
        <v>1349689.16</v>
      </c>
      <c r="B249" t="s">
        <v>593</v>
      </c>
    </row>
    <row r="250" ht="15">
      <c r="B250" t="s">
        <v>594</v>
      </c>
    </row>
    <row r="251" spans="1:2" ht="15">
      <c r="A251" s="53">
        <v>383223.51</v>
      </c>
      <c r="B251" t="s">
        <v>595</v>
      </c>
    </row>
    <row r="252" spans="1:2" ht="15">
      <c r="A252" s="53">
        <v>434832.38</v>
      </c>
      <c r="B252" t="s">
        <v>596</v>
      </c>
    </row>
    <row r="253" spans="1:2" ht="15">
      <c r="A253" s="53">
        <v>448001.11</v>
      </c>
      <c r="B253" t="s">
        <v>597</v>
      </c>
    </row>
    <row r="254" spans="1:2" ht="15">
      <c r="A254" s="53">
        <v>497674.02</v>
      </c>
      <c r="B254" t="s">
        <v>598</v>
      </c>
    </row>
    <row r="255" spans="1:2" ht="15">
      <c r="A255" s="53">
        <v>819134.14</v>
      </c>
      <c r="B255" t="s">
        <v>599</v>
      </c>
    </row>
    <row r="256" spans="1:2" ht="15">
      <c r="A256" s="53">
        <v>493915.3</v>
      </c>
      <c r="B256" t="s">
        <v>600</v>
      </c>
    </row>
    <row r="257" spans="1:2" ht="15">
      <c r="A257" s="53">
        <v>133643.99</v>
      </c>
      <c r="B257" t="s">
        <v>601</v>
      </c>
    </row>
    <row r="258" spans="1:2" ht="15">
      <c r="A258" s="53">
        <v>192784.24</v>
      </c>
      <c r="B258" t="s">
        <v>602</v>
      </c>
    </row>
    <row r="259" spans="1:2" ht="15">
      <c r="A259" s="53">
        <v>278409.34</v>
      </c>
      <c r="B259" t="s">
        <v>603</v>
      </c>
    </row>
    <row r="260" spans="1:2" ht="15">
      <c r="A260" s="53">
        <v>56015.57</v>
      </c>
      <c r="B260" t="s">
        <v>604</v>
      </c>
    </row>
    <row r="261" spans="1:2" ht="15">
      <c r="A261" s="53">
        <v>385359.41</v>
      </c>
      <c r="B261" t="s">
        <v>605</v>
      </c>
    </row>
    <row r="262" spans="1:2" ht="15">
      <c r="A262" s="53">
        <v>793857.72</v>
      </c>
      <c r="B262" t="s">
        <v>606</v>
      </c>
    </row>
    <row r="263" spans="1:2" ht="15">
      <c r="A263" s="53">
        <v>1744414.22</v>
      </c>
      <c r="B263" t="s">
        <v>607</v>
      </c>
    </row>
    <row r="264" spans="1:2" ht="15">
      <c r="A264" s="53">
        <v>1074850.66</v>
      </c>
      <c r="B264" t="s">
        <v>608</v>
      </c>
    </row>
    <row r="265" spans="1:2" ht="15">
      <c r="A265" s="53">
        <v>153666.19</v>
      </c>
      <c r="B265" t="s">
        <v>609</v>
      </c>
    </row>
    <row r="266" spans="1:2" ht="15">
      <c r="A266" s="53">
        <v>249190.8</v>
      </c>
      <c r="B266" t="s">
        <v>610</v>
      </c>
    </row>
    <row r="267" spans="1:2" ht="15">
      <c r="A267" s="53">
        <v>353368.8</v>
      </c>
      <c r="B267" t="s">
        <v>611</v>
      </c>
    </row>
    <row r="268" spans="1:2" ht="15">
      <c r="A268" s="53">
        <v>283884.94</v>
      </c>
      <c r="B268" t="s">
        <v>612</v>
      </c>
    </row>
    <row r="269" spans="1:2" ht="15">
      <c r="A269" s="53">
        <v>1057824.08</v>
      </c>
      <c r="B269" t="s">
        <v>613</v>
      </c>
    </row>
    <row r="270" spans="1:2" ht="15">
      <c r="A270" s="53">
        <v>841979.87</v>
      </c>
      <c r="B270" t="s">
        <v>614</v>
      </c>
    </row>
    <row r="271" spans="1:2" ht="15">
      <c r="A271" s="53">
        <v>719282.15</v>
      </c>
      <c r="B271" t="s">
        <v>615</v>
      </c>
    </row>
    <row r="272" spans="1:2" ht="15">
      <c r="A272" s="53">
        <v>879459.88</v>
      </c>
      <c r="B272" t="s">
        <v>616</v>
      </c>
    </row>
    <row r="273" spans="1:2" ht="15">
      <c r="A273" s="53">
        <v>903914.24</v>
      </c>
      <c r="B273" t="s">
        <v>617</v>
      </c>
    </row>
    <row r="274" spans="1:2" ht="15">
      <c r="A274" s="53">
        <v>956450.24</v>
      </c>
      <c r="B274" t="s">
        <v>618</v>
      </c>
    </row>
    <row r="275" spans="1:2" ht="15">
      <c r="A275" s="53">
        <v>571775.69</v>
      </c>
      <c r="B275" t="s">
        <v>619</v>
      </c>
    </row>
    <row r="276" spans="1:2" ht="15">
      <c r="A276" s="53">
        <v>947079.33</v>
      </c>
      <c r="B276" t="s">
        <v>620</v>
      </c>
    </row>
    <row r="277" spans="1:2" ht="15">
      <c r="A277" s="53">
        <v>172715.38</v>
      </c>
      <c r="B277" t="s">
        <v>621</v>
      </c>
    </row>
    <row r="278" spans="1:2" ht="15">
      <c r="A278" s="53">
        <v>163185.26</v>
      </c>
      <c r="B278" t="s">
        <v>622</v>
      </c>
    </row>
    <row r="279" spans="1:2" ht="15">
      <c r="A279" s="53">
        <v>351608.35</v>
      </c>
      <c r="B279" t="s">
        <v>623</v>
      </c>
    </row>
    <row r="280" spans="1:2" ht="15">
      <c r="A280" s="53">
        <v>427572.33</v>
      </c>
      <c r="B280" t="s">
        <v>624</v>
      </c>
    </row>
    <row r="281" spans="1:2" ht="15">
      <c r="A281" s="53">
        <v>1157868.58</v>
      </c>
      <c r="B281" t="s">
        <v>625</v>
      </c>
    </row>
    <row r="282" spans="1:2" ht="15">
      <c r="A282" s="53">
        <v>438646.95</v>
      </c>
      <c r="B282" t="s">
        <v>626</v>
      </c>
    </row>
    <row r="283" spans="1:2" ht="15">
      <c r="A283" s="53">
        <v>485750.78</v>
      </c>
      <c r="B283" t="s">
        <v>627</v>
      </c>
    </row>
    <row r="284" spans="1:2" ht="15">
      <c r="A284" s="53">
        <v>177736.94</v>
      </c>
      <c r="B284" t="s">
        <v>628</v>
      </c>
    </row>
    <row r="285" spans="1:2" ht="15">
      <c r="A285" s="53">
        <v>321153.08</v>
      </c>
      <c r="B285" t="s">
        <v>629</v>
      </c>
    </row>
    <row r="286" spans="1:2" ht="15">
      <c r="A286" s="53">
        <v>393993.63</v>
      </c>
      <c r="B286" t="s">
        <v>630</v>
      </c>
    </row>
    <row r="287" spans="1:2" ht="15">
      <c r="A287" s="53">
        <v>199552.75</v>
      </c>
      <c r="B287" t="s">
        <v>631</v>
      </c>
    </row>
    <row r="288" spans="1:2" ht="15">
      <c r="A288" s="53">
        <v>787565.72</v>
      </c>
      <c r="B288" t="s">
        <v>632</v>
      </c>
    </row>
    <row r="289" spans="1:2" ht="15">
      <c r="A289" s="53">
        <v>827185.41</v>
      </c>
      <c r="B289" t="s">
        <v>633</v>
      </c>
    </row>
    <row r="290" spans="1:2" ht="15">
      <c r="A290" s="53">
        <v>620414.63</v>
      </c>
      <c r="B290" t="s">
        <v>634</v>
      </c>
    </row>
    <row r="291" spans="1:2" ht="15">
      <c r="A291" s="53">
        <v>471626.26</v>
      </c>
      <c r="B291" t="s">
        <v>635</v>
      </c>
    </row>
    <row r="292" spans="1:2" ht="15">
      <c r="A292" s="53">
        <v>885607.56</v>
      </c>
      <c r="B292" t="s">
        <v>636</v>
      </c>
    </row>
    <row r="293" spans="1:2" ht="15">
      <c r="A293" s="53">
        <v>858811.92</v>
      </c>
      <c r="B293" t="s">
        <v>637</v>
      </c>
    </row>
    <row r="294" spans="1:2" ht="15">
      <c r="A294" s="53">
        <v>123037.76</v>
      </c>
      <c r="B294" t="s">
        <v>638</v>
      </c>
    </row>
    <row r="295" spans="1:2" ht="15">
      <c r="A295" s="53">
        <v>1364525.99</v>
      </c>
      <c r="B295" t="s">
        <v>639</v>
      </c>
    </row>
    <row r="296" spans="1:2" ht="15">
      <c r="A296" s="53">
        <v>133403.26</v>
      </c>
      <c r="B296" t="s">
        <v>640</v>
      </c>
    </row>
    <row r="297" spans="1:2" ht="15">
      <c r="A297" s="53">
        <v>92297.28</v>
      </c>
      <c r="B297" t="s">
        <v>641</v>
      </c>
    </row>
    <row r="298" spans="1:2" ht="15">
      <c r="A298" s="53">
        <v>138733.61</v>
      </c>
      <c r="B298" t="s">
        <v>642</v>
      </c>
    </row>
    <row r="299" spans="1:2" ht="15">
      <c r="A299" s="53">
        <v>1560854.93</v>
      </c>
      <c r="B299" t="s">
        <v>643</v>
      </c>
    </row>
    <row r="300" spans="1:2" ht="15">
      <c r="A300" s="53">
        <v>170973.4</v>
      </c>
      <c r="B300" t="s">
        <v>644</v>
      </c>
    </row>
    <row r="301" spans="1:2" ht="15">
      <c r="A301" s="53">
        <v>99733.34</v>
      </c>
      <c r="B301" t="s">
        <v>645</v>
      </c>
    </row>
    <row r="302" spans="1:2" ht="15">
      <c r="A302" s="53">
        <v>199128.45</v>
      </c>
      <c r="B302" t="s">
        <v>646</v>
      </c>
    </row>
    <row r="303" spans="1:2" ht="15">
      <c r="A303" s="53">
        <v>953951.26</v>
      </c>
      <c r="B303" t="s">
        <v>647</v>
      </c>
    </row>
    <row r="304" spans="1:2" ht="15">
      <c r="A304" s="53">
        <v>1706507.2</v>
      </c>
      <c r="B304" t="s">
        <v>648</v>
      </c>
    </row>
    <row r="305" spans="1:2" ht="15">
      <c r="A305" s="53">
        <v>902048.75</v>
      </c>
      <c r="B305" t="s">
        <v>649</v>
      </c>
    </row>
    <row r="306" spans="1:2" ht="15">
      <c r="A306" s="53">
        <v>891306.55</v>
      </c>
      <c r="B306" t="s">
        <v>650</v>
      </c>
    </row>
    <row r="307" spans="1:2" ht="15">
      <c r="A307" s="53">
        <v>1003796.36</v>
      </c>
      <c r="B307" t="s">
        <v>651</v>
      </c>
    </row>
    <row r="308" spans="1:2" ht="15">
      <c r="A308" s="53">
        <v>941441.8</v>
      </c>
      <c r="B308" t="s">
        <v>652</v>
      </c>
    </row>
    <row r="309" spans="1:2" ht="15">
      <c r="A309" s="53">
        <v>110832.26</v>
      </c>
      <c r="B309" t="s">
        <v>653</v>
      </c>
    </row>
    <row r="310" spans="1:2" ht="15">
      <c r="A310" s="53">
        <v>126146.19</v>
      </c>
      <c r="B310" t="s">
        <v>654</v>
      </c>
    </row>
    <row r="311" spans="1:2" ht="15">
      <c r="A311" s="53">
        <v>1119794.05</v>
      </c>
      <c r="B311" t="s">
        <v>655</v>
      </c>
    </row>
    <row r="312" spans="1:2" ht="15">
      <c r="A312" s="53">
        <v>1085764.74</v>
      </c>
      <c r="B312" t="s">
        <v>656</v>
      </c>
    </row>
    <row r="313" spans="1:2" ht="15">
      <c r="A313" s="53">
        <v>163553.99</v>
      </c>
      <c r="B313" t="s">
        <v>657</v>
      </c>
    </row>
    <row r="314" spans="1:2" ht="15">
      <c r="A314" s="53">
        <v>1016035.33</v>
      </c>
      <c r="B314" t="s">
        <v>658</v>
      </c>
    </row>
    <row r="315" spans="1:2" ht="15">
      <c r="A315" s="53">
        <v>1080545.73</v>
      </c>
      <c r="B315" t="s">
        <v>659</v>
      </c>
    </row>
    <row r="316" spans="1:2" ht="15">
      <c r="A316" s="53">
        <v>811744.33</v>
      </c>
      <c r="B316" t="s">
        <v>660</v>
      </c>
    </row>
    <row r="317" spans="1:2" ht="15">
      <c r="A317" s="53">
        <v>76494.06</v>
      </c>
      <c r="B317" t="s">
        <v>661</v>
      </c>
    </row>
    <row r="318" spans="1:2" ht="15">
      <c r="A318" s="53">
        <v>307233.53</v>
      </c>
      <c r="B318" t="s">
        <v>662</v>
      </c>
    </row>
    <row r="319" spans="1:2" ht="15">
      <c r="A319" s="53">
        <v>1210274.23</v>
      </c>
      <c r="B319" t="s">
        <v>663</v>
      </c>
    </row>
    <row r="320" spans="1:2" ht="15">
      <c r="A320" s="53">
        <v>76119.1</v>
      </c>
      <c r="B320" t="s">
        <v>664</v>
      </c>
    </row>
    <row r="321" spans="1:2" ht="15">
      <c r="A321" s="53">
        <v>331327.62</v>
      </c>
      <c r="B321" t="s">
        <v>665</v>
      </c>
    </row>
    <row r="322" spans="1:2" ht="15">
      <c r="A322" s="53">
        <v>1127688.49</v>
      </c>
      <c r="B322" t="s">
        <v>666</v>
      </c>
    </row>
    <row r="323" spans="1:2" ht="15">
      <c r="A323" s="53">
        <v>1248624.54</v>
      </c>
      <c r="B323" t="s">
        <v>667</v>
      </c>
    </row>
    <row r="324" spans="1:2" ht="15">
      <c r="A324" s="53">
        <v>1205813.8</v>
      </c>
      <c r="B324" t="s">
        <v>668</v>
      </c>
    </row>
    <row r="325" spans="1:2" ht="15">
      <c r="A325" s="53">
        <v>425732.88</v>
      </c>
      <c r="B325" t="s">
        <v>669</v>
      </c>
    </row>
    <row r="326" spans="1:2" ht="15">
      <c r="A326" s="53">
        <v>2891989.62</v>
      </c>
      <c r="B326" t="s">
        <v>670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lastPrinted>2018-06-09T04:57:24Z</cp:lastPrinted>
  <dcterms:created xsi:type="dcterms:W3CDTF">2014-01-15T10:23:28Z</dcterms:created>
  <dcterms:modified xsi:type="dcterms:W3CDTF">2019-01-12T09:17:17Z</dcterms:modified>
  <cp:category/>
  <cp:version/>
  <cp:contentType/>
  <cp:contentStatus/>
</cp:coreProperties>
</file>